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FP Library\2023 RFP's\January 2023\RFP 01042023LB Grounds Maintenance Services - 5 Acres or Less\RFP\"/>
    </mc:Choice>
  </mc:AlternateContent>
  <xr:revisionPtr revIDLastSave="0" documentId="13_ncr:1_{68BE8760-CD51-4CC6-8B31-14682B9BB51D}" xr6:coauthVersionLast="47" xr6:coauthVersionMax="47" xr10:uidLastSave="{00000000-0000-0000-0000-000000000000}"/>
  <bookViews>
    <workbookView xWindow="-28920" yWindow="-60" windowWidth="29040" windowHeight="15840" tabRatio="958" activeTab="1" xr2:uid="{998AA05C-12D5-411F-BB01-C21665136A9D}"/>
  </bookViews>
  <sheets>
    <sheet name="5 acres or less" sheetId="24" r:id="rId1"/>
    <sheet name="5 Acres or Less, Group 1" sheetId="4" r:id="rId2"/>
    <sheet name="5 Acres or Less, Group 2" sheetId="5" r:id="rId3"/>
    <sheet name="5 Acres or Less, Group 3" sheetId="6" r:id="rId4"/>
    <sheet name="5 Acres or Less, Group 4" sheetId="7" r:id="rId5"/>
    <sheet name="5 Acres or Less, Group 5" sheetId="8" r:id="rId6"/>
    <sheet name="5 Acres or Less, Group 6" sheetId="9" r:id="rId7"/>
    <sheet name="5 Acres or Less, Group 7" sheetId="10" r:id="rId8"/>
    <sheet name="5 Acres or Less, Group 8" sheetId="11" r:id="rId9"/>
    <sheet name="5 Acres or Less, Group 9" sheetId="12" r:id="rId10"/>
  </sheets>
  <definedNames>
    <definedName name="_xlnm.Print_Area" localSheetId="0">'5 acres or less'!$A$1:$P$95</definedName>
    <definedName name="_xlnm.Print_Area" localSheetId="1">'5 Acres or Less, Group 1'!$A$1:$J$49</definedName>
    <definedName name="_xlnm.Print_Area" localSheetId="2">'5 Acres or Less, Group 2'!$A$1:$J$51</definedName>
    <definedName name="_xlnm.Print_Area" localSheetId="3">'5 Acres or Less, Group 3'!$A$1:$J$50</definedName>
    <definedName name="_xlnm.Print_Area" localSheetId="4">'5 Acres or Less, Group 4'!$A$1:$J$52</definedName>
    <definedName name="_xlnm.Print_Area" localSheetId="5">'5 Acres or Less, Group 5'!$A$1:$J$50</definedName>
    <definedName name="_xlnm.Print_Area" localSheetId="6">'5 Acres or Less, Group 6'!$A$1:$J$49</definedName>
    <definedName name="_xlnm.Print_Area" localSheetId="7">'5 Acres or Less, Group 7'!$A$1:$J$49</definedName>
    <definedName name="_xlnm.Print_Area" localSheetId="8">'5 Acres or Less, Group 8'!$A$1:$J$48</definedName>
    <definedName name="_xlnm.Print_Area" localSheetId="9">'5 Acres or Less, Group 9'!$A$1:$J$48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2" l="1"/>
  <c r="J47" i="12"/>
  <c r="J46" i="12"/>
  <c r="J45" i="12"/>
  <c r="J44" i="12"/>
  <c r="J43" i="12"/>
  <c r="J42" i="12"/>
  <c r="J41" i="12"/>
  <c r="J40" i="12"/>
  <c r="J39" i="12"/>
  <c r="J38" i="12"/>
  <c r="E30" i="12"/>
  <c r="J29" i="12"/>
  <c r="J28" i="12"/>
  <c r="J27" i="12"/>
  <c r="J26" i="12"/>
  <c r="J25" i="12"/>
  <c r="J24" i="12"/>
  <c r="J23" i="12"/>
  <c r="J22" i="12"/>
  <c r="J21" i="12"/>
  <c r="J20" i="12"/>
  <c r="E48" i="11"/>
  <c r="J47" i="11"/>
  <c r="J46" i="11"/>
  <c r="J45" i="11"/>
  <c r="J44" i="11"/>
  <c r="J43" i="11"/>
  <c r="J42" i="11"/>
  <c r="J41" i="11"/>
  <c r="J40" i="11"/>
  <c r="J39" i="11"/>
  <c r="J38" i="11"/>
  <c r="E30" i="11"/>
  <c r="J29" i="11"/>
  <c r="J28" i="11"/>
  <c r="J27" i="11"/>
  <c r="J26" i="11"/>
  <c r="J25" i="11"/>
  <c r="J24" i="11"/>
  <c r="J23" i="11"/>
  <c r="J22" i="11"/>
  <c r="J21" i="11"/>
  <c r="J20" i="11"/>
  <c r="E49" i="10"/>
  <c r="J48" i="10"/>
  <c r="J47" i="10"/>
  <c r="J46" i="10"/>
  <c r="J45" i="10"/>
  <c r="J44" i="10"/>
  <c r="J43" i="10"/>
  <c r="J42" i="10"/>
  <c r="J41" i="10"/>
  <c r="J40" i="10"/>
  <c r="J39" i="10"/>
  <c r="E30" i="10"/>
  <c r="J29" i="10"/>
  <c r="J28" i="10"/>
  <c r="J27" i="10"/>
  <c r="J26" i="10"/>
  <c r="J25" i="10"/>
  <c r="J24" i="10"/>
  <c r="J23" i="10"/>
  <c r="J22" i="10"/>
  <c r="J21" i="10"/>
  <c r="J20" i="10"/>
  <c r="J39" i="9"/>
  <c r="J20" i="9"/>
  <c r="J3" i="9"/>
  <c r="E49" i="9"/>
  <c r="J48" i="9"/>
  <c r="J47" i="9"/>
  <c r="J46" i="9"/>
  <c r="J45" i="9"/>
  <c r="J44" i="9"/>
  <c r="J43" i="9"/>
  <c r="J42" i="9"/>
  <c r="J41" i="9"/>
  <c r="J40" i="9"/>
  <c r="E30" i="9"/>
  <c r="J29" i="9"/>
  <c r="J28" i="9"/>
  <c r="J27" i="9"/>
  <c r="J26" i="9"/>
  <c r="J25" i="9"/>
  <c r="J24" i="9"/>
  <c r="J23" i="9"/>
  <c r="J22" i="9"/>
  <c r="J21" i="9"/>
  <c r="E50" i="8"/>
  <c r="J49" i="8"/>
  <c r="J48" i="8"/>
  <c r="J47" i="8"/>
  <c r="J46" i="8"/>
  <c r="J45" i="8"/>
  <c r="J44" i="8"/>
  <c r="J43" i="8"/>
  <c r="J42" i="8"/>
  <c r="J41" i="8"/>
  <c r="J40" i="8"/>
  <c r="J39" i="8"/>
  <c r="E31" i="8"/>
  <c r="J30" i="8"/>
  <c r="J29" i="8"/>
  <c r="J28" i="8"/>
  <c r="J27" i="8"/>
  <c r="J26" i="8"/>
  <c r="J25" i="8"/>
  <c r="J24" i="8"/>
  <c r="J23" i="8"/>
  <c r="J22" i="8"/>
  <c r="J21" i="8"/>
  <c r="J20" i="8"/>
  <c r="E52" i="7"/>
  <c r="J51" i="7"/>
  <c r="J50" i="7"/>
  <c r="J49" i="7"/>
  <c r="J48" i="7"/>
  <c r="J47" i="7"/>
  <c r="J46" i="7"/>
  <c r="J45" i="7"/>
  <c r="J44" i="7"/>
  <c r="J43" i="7"/>
  <c r="J42" i="7"/>
  <c r="J41" i="7"/>
  <c r="E31" i="7"/>
  <c r="J30" i="7"/>
  <c r="J29" i="7"/>
  <c r="J28" i="7"/>
  <c r="J27" i="7"/>
  <c r="J26" i="7"/>
  <c r="J25" i="7"/>
  <c r="J24" i="7"/>
  <c r="J23" i="7"/>
  <c r="J22" i="7"/>
  <c r="J21" i="7"/>
  <c r="J20" i="7"/>
  <c r="E50" i="6"/>
  <c r="J49" i="6"/>
  <c r="J48" i="6"/>
  <c r="J47" i="6"/>
  <c r="J46" i="6"/>
  <c r="J45" i="6"/>
  <c r="J44" i="6"/>
  <c r="J43" i="6"/>
  <c r="J42" i="6"/>
  <c r="J41" i="6"/>
  <c r="J40" i="6"/>
  <c r="E30" i="6"/>
  <c r="J29" i="6"/>
  <c r="J28" i="6"/>
  <c r="J27" i="6"/>
  <c r="J26" i="6"/>
  <c r="J25" i="6"/>
  <c r="J24" i="6"/>
  <c r="J23" i="6"/>
  <c r="J22" i="6"/>
  <c r="J21" i="6"/>
  <c r="J20" i="6"/>
  <c r="E51" i="5"/>
  <c r="J50" i="5"/>
  <c r="J49" i="5"/>
  <c r="J48" i="5"/>
  <c r="J47" i="5"/>
  <c r="J46" i="5"/>
  <c r="J45" i="5"/>
  <c r="J44" i="5"/>
  <c r="J43" i="5"/>
  <c r="J42" i="5"/>
  <c r="J41" i="5"/>
  <c r="J40" i="5"/>
  <c r="E31" i="5"/>
  <c r="J30" i="5"/>
  <c r="J29" i="5"/>
  <c r="J28" i="5"/>
  <c r="J27" i="5"/>
  <c r="J26" i="5"/>
  <c r="J25" i="5"/>
  <c r="J24" i="5"/>
  <c r="J23" i="5"/>
  <c r="J22" i="5"/>
  <c r="J21" i="5"/>
  <c r="J20" i="5"/>
  <c r="E49" i="4"/>
  <c r="J48" i="4"/>
  <c r="J47" i="4"/>
  <c r="J46" i="4"/>
  <c r="J45" i="4"/>
  <c r="J44" i="4"/>
  <c r="J43" i="4"/>
  <c r="J42" i="4"/>
  <c r="J41" i="4"/>
  <c r="J40" i="4"/>
  <c r="J39" i="4"/>
  <c r="E30" i="4"/>
  <c r="J29" i="4"/>
  <c r="J28" i="4"/>
  <c r="J27" i="4"/>
  <c r="J26" i="4"/>
  <c r="J25" i="4"/>
  <c r="J24" i="4"/>
  <c r="J23" i="4"/>
  <c r="J22" i="4"/>
  <c r="J21" i="4"/>
  <c r="J20" i="4"/>
  <c r="I95" i="24"/>
  <c r="G95" i="24"/>
  <c r="F95" i="24"/>
  <c r="E95" i="24"/>
  <c r="H94" i="24"/>
  <c r="J94" i="24" s="1"/>
  <c r="H93" i="24"/>
  <c r="J93" i="24" s="1"/>
  <c r="J92" i="24"/>
  <c r="H92" i="24"/>
  <c r="H91" i="24"/>
  <c r="J91" i="24" s="1"/>
  <c r="J90" i="24"/>
  <c r="H90" i="24"/>
  <c r="J89" i="24"/>
  <c r="H89" i="24"/>
  <c r="J88" i="24"/>
  <c r="H87" i="24"/>
  <c r="J87" i="24" s="1"/>
  <c r="J86" i="24"/>
  <c r="J85" i="24"/>
  <c r="H84" i="24"/>
  <c r="J84" i="24" s="1"/>
  <c r="H83" i="24"/>
  <c r="J83" i="24" s="1"/>
  <c r="J82" i="24"/>
  <c r="H82" i="24"/>
  <c r="J81" i="24"/>
  <c r="H81" i="24"/>
  <c r="H80" i="24"/>
  <c r="J80" i="24" s="1"/>
  <c r="H79" i="24"/>
  <c r="J79" i="24" s="1"/>
  <c r="J78" i="24"/>
  <c r="H78" i="24"/>
  <c r="J77" i="24"/>
  <c r="H77" i="24"/>
  <c r="J76" i="24"/>
  <c r="H76" i="24"/>
  <c r="J75" i="24"/>
  <c r="H75" i="24"/>
  <c r="J74" i="24"/>
  <c r="H74" i="24"/>
  <c r="J73" i="24"/>
  <c r="H73" i="24"/>
  <c r="J72" i="24"/>
  <c r="H72" i="24"/>
  <c r="J71" i="24"/>
  <c r="H71" i="24"/>
  <c r="J70" i="24"/>
  <c r="H70" i="24"/>
  <c r="J69" i="24"/>
  <c r="H69" i="24"/>
  <c r="J68" i="24"/>
  <c r="H68" i="24"/>
  <c r="J67" i="24"/>
  <c r="H67" i="24"/>
  <c r="J66" i="24"/>
  <c r="H66" i="24"/>
  <c r="J65" i="24"/>
  <c r="H65" i="24"/>
  <c r="H64" i="24"/>
  <c r="J63" i="24"/>
  <c r="H63" i="24"/>
  <c r="H62" i="24"/>
  <c r="J62" i="24" s="1"/>
  <c r="H61" i="24"/>
  <c r="J61" i="24" s="1"/>
  <c r="H60" i="24"/>
  <c r="J60" i="24" s="1"/>
  <c r="J59" i="24"/>
  <c r="H59" i="24"/>
  <c r="H58" i="24"/>
  <c r="J58" i="24" s="1"/>
  <c r="H57" i="24"/>
  <c r="J57" i="24" s="1"/>
  <c r="H56" i="24"/>
  <c r="J56" i="24" s="1"/>
  <c r="H55" i="24"/>
  <c r="J55" i="24" s="1"/>
  <c r="H54" i="24"/>
  <c r="J54" i="24" s="1"/>
  <c r="H53" i="24"/>
  <c r="J53" i="24" s="1"/>
  <c r="H52" i="24"/>
  <c r="J52" i="24" s="1"/>
  <c r="J51" i="24"/>
  <c r="H51" i="24"/>
  <c r="H50" i="24"/>
  <c r="J50" i="24" s="1"/>
  <c r="H49" i="24"/>
  <c r="J49" i="24" s="1"/>
  <c r="H48" i="24"/>
  <c r="J48" i="24" s="1"/>
  <c r="H47" i="24"/>
  <c r="J47" i="24" s="1"/>
  <c r="H46" i="24"/>
  <c r="J46" i="24" s="1"/>
  <c r="H45" i="24"/>
  <c r="J45" i="24" s="1"/>
  <c r="H44" i="24"/>
  <c r="J44" i="24" s="1"/>
  <c r="J43" i="24"/>
  <c r="H43" i="24"/>
  <c r="H42" i="24"/>
  <c r="J42" i="24" s="1"/>
  <c r="H41" i="24"/>
  <c r="J41" i="24" s="1"/>
  <c r="H40" i="24"/>
  <c r="J40" i="24" s="1"/>
  <c r="H39" i="24"/>
  <c r="J39" i="24" s="1"/>
  <c r="H38" i="24"/>
  <c r="J38" i="24" s="1"/>
  <c r="H37" i="24"/>
  <c r="J37" i="24" s="1"/>
  <c r="H36" i="24"/>
  <c r="J36" i="24" s="1"/>
  <c r="J35" i="24"/>
  <c r="H35" i="24"/>
  <c r="H34" i="24"/>
  <c r="J34" i="24" s="1"/>
  <c r="H33" i="24"/>
  <c r="J33" i="24" s="1"/>
  <c r="H32" i="24"/>
  <c r="J32" i="24" s="1"/>
  <c r="J31" i="24"/>
  <c r="H30" i="24"/>
  <c r="J30" i="24" s="1"/>
  <c r="H29" i="24"/>
  <c r="J29" i="24" s="1"/>
  <c r="H28" i="24"/>
  <c r="J28" i="24" s="1"/>
  <c r="J27" i="24"/>
  <c r="H27" i="24"/>
  <c r="H26" i="24"/>
  <c r="J26" i="24" s="1"/>
  <c r="J25" i="24"/>
  <c r="H25" i="24"/>
  <c r="J24" i="24"/>
  <c r="H24" i="24"/>
  <c r="J23" i="24"/>
  <c r="H23" i="24"/>
  <c r="H22" i="24"/>
  <c r="J22" i="24" s="1"/>
  <c r="H21" i="24"/>
  <c r="J21" i="24" s="1"/>
  <c r="J20" i="24"/>
  <c r="H20" i="24"/>
  <c r="H19" i="24"/>
  <c r="J19" i="24" s="1"/>
  <c r="H18" i="24"/>
  <c r="J18" i="24" s="1"/>
  <c r="J17" i="24"/>
  <c r="H17" i="24"/>
  <c r="J16" i="24"/>
  <c r="H16" i="24"/>
  <c r="H15" i="24"/>
  <c r="J15" i="24" s="1"/>
  <c r="H14" i="24"/>
  <c r="J14" i="24" s="1"/>
  <c r="J13" i="24"/>
  <c r="H13" i="24"/>
  <c r="H12" i="24"/>
  <c r="J12" i="24" s="1"/>
  <c r="J11" i="24"/>
  <c r="H11" i="24"/>
  <c r="H10" i="24"/>
  <c r="J10" i="24" s="1"/>
  <c r="J9" i="24"/>
  <c r="H9" i="24"/>
  <c r="H8" i="24"/>
  <c r="J8" i="24" s="1"/>
  <c r="H7" i="24"/>
  <c r="J7" i="24" s="1"/>
  <c r="H6" i="24"/>
  <c r="J6" i="24" s="1"/>
  <c r="H5" i="24"/>
  <c r="H95" i="24" s="1"/>
  <c r="J4" i="24"/>
  <c r="J3" i="24"/>
  <c r="J2" i="24"/>
  <c r="J48" i="12" l="1"/>
  <c r="J30" i="12"/>
  <c r="J48" i="11"/>
  <c r="J30" i="11"/>
  <c r="J49" i="10"/>
  <c r="J30" i="10"/>
  <c r="J49" i="9"/>
  <c r="J30" i="9"/>
  <c r="J31" i="8"/>
  <c r="J30" i="6"/>
  <c r="J50" i="6"/>
  <c r="J50" i="8"/>
  <c r="J31" i="7"/>
  <c r="J52" i="7"/>
  <c r="J31" i="5"/>
  <c r="J51" i="5"/>
  <c r="J30" i="4"/>
  <c r="J49" i="4"/>
  <c r="J5" i="24"/>
  <c r="J95" i="24"/>
  <c r="E13" i="12" l="1"/>
  <c r="E13" i="11"/>
  <c r="E13" i="10"/>
  <c r="E13" i="9"/>
  <c r="E14" i="8"/>
  <c r="E14" i="7"/>
  <c r="E13" i="6"/>
  <c r="E14" i="5"/>
  <c r="E13" i="4"/>
  <c r="J12" i="12"/>
  <c r="J11" i="12"/>
  <c r="J10" i="12"/>
  <c r="J9" i="12"/>
  <c r="J8" i="12"/>
  <c r="J7" i="12"/>
  <c r="J6" i="12"/>
  <c r="J5" i="12"/>
  <c r="J4" i="12"/>
  <c r="J3" i="12"/>
  <c r="J12" i="11"/>
  <c r="J11" i="11"/>
  <c r="J10" i="11"/>
  <c r="J9" i="11"/>
  <c r="J8" i="11"/>
  <c r="J7" i="11"/>
  <c r="J6" i="11"/>
  <c r="J5" i="11"/>
  <c r="J4" i="11"/>
  <c r="J3" i="11"/>
  <c r="J3" i="10"/>
  <c r="J12" i="10"/>
  <c r="J11" i="10"/>
  <c r="J10" i="10"/>
  <c r="J9" i="10"/>
  <c r="J8" i="10"/>
  <c r="J7" i="10"/>
  <c r="J6" i="10"/>
  <c r="J5" i="10"/>
  <c r="J4" i="10"/>
  <c r="J12" i="9"/>
  <c r="J11" i="9"/>
  <c r="J10" i="9"/>
  <c r="J9" i="9"/>
  <c r="J8" i="9"/>
  <c r="J7" i="9"/>
  <c r="J6" i="9"/>
  <c r="J5" i="9"/>
  <c r="J4" i="9"/>
  <c r="J3" i="8"/>
  <c r="J13" i="8"/>
  <c r="J12" i="8"/>
  <c r="J11" i="8"/>
  <c r="J10" i="8"/>
  <c r="J9" i="8"/>
  <c r="J8" i="8"/>
  <c r="J7" i="8"/>
  <c r="J6" i="8"/>
  <c r="J5" i="8"/>
  <c r="J4" i="8"/>
  <c r="J3" i="7"/>
  <c r="J12" i="6"/>
  <c r="J11" i="6"/>
  <c r="J10" i="6"/>
  <c r="J9" i="6"/>
  <c r="J8" i="6"/>
  <c r="J7" i="6"/>
  <c r="J6" i="6"/>
  <c r="J5" i="6"/>
  <c r="J4" i="6"/>
  <c r="J13" i="7"/>
  <c r="J12" i="7"/>
  <c r="J11" i="7"/>
  <c r="J10" i="7"/>
  <c r="J9" i="7"/>
  <c r="J8" i="7"/>
  <c r="J7" i="7"/>
  <c r="J6" i="7"/>
  <c r="J5" i="7"/>
  <c r="J4" i="7"/>
  <c r="J3" i="6"/>
  <c r="J3" i="5"/>
  <c r="J12" i="4"/>
  <c r="J11" i="4"/>
  <c r="J10" i="4"/>
  <c r="J9" i="4"/>
  <c r="J8" i="4"/>
  <c r="J7" i="4"/>
  <c r="J6" i="4"/>
  <c r="J5" i="4"/>
  <c r="J4" i="4"/>
  <c r="J3" i="4"/>
  <c r="J13" i="5"/>
  <c r="J12" i="5"/>
  <c r="J11" i="5"/>
  <c r="J10" i="5"/>
  <c r="J9" i="5"/>
  <c r="J8" i="5"/>
  <c r="J7" i="5"/>
  <c r="J6" i="5"/>
  <c r="J5" i="5"/>
  <c r="J4" i="5"/>
  <c r="J13" i="12" l="1"/>
  <c r="J13" i="11"/>
  <c r="J13" i="6"/>
  <c r="J13" i="4"/>
  <c r="J14" i="7"/>
  <c r="J13" i="10"/>
  <c r="J13" i="9"/>
  <c r="J14" i="8"/>
  <c r="J14" i="5"/>
</calcChain>
</file>

<file path=xl/sharedStrings.xml><?xml version="1.0" encoding="utf-8"?>
<sst xmlns="http://schemas.openxmlformats.org/spreadsheetml/2006/main" count="1548" uniqueCount="222">
  <si>
    <t>Street Address</t>
  </si>
  <si>
    <t>Zip</t>
  </si>
  <si>
    <t>Total Acreage</t>
  </si>
  <si>
    <t>Building Square Footage</t>
  </si>
  <si>
    <t>Parking Lot Square Acreage</t>
  </si>
  <si>
    <t>School</t>
  </si>
  <si>
    <t>Admin</t>
  </si>
  <si>
    <t>Vacant Bldg.</t>
  </si>
  <si>
    <t>Georgian Hills E.S.</t>
  </si>
  <si>
    <t>3930 Leweir St</t>
  </si>
  <si>
    <t>Norris Alternative</t>
  </si>
  <si>
    <t>1490 Norris Rd</t>
  </si>
  <si>
    <t>Total</t>
  </si>
  <si>
    <t>0 Macon Rd</t>
  </si>
  <si>
    <t>Vacant Land near Winchester and Lake Park</t>
  </si>
  <si>
    <t>0 Winchester</t>
  </si>
  <si>
    <t>Vacant Land Former Bishop Otey Church</t>
  </si>
  <si>
    <t>3246 East Raines Road</t>
  </si>
  <si>
    <t>NW</t>
  </si>
  <si>
    <t>SW</t>
  </si>
  <si>
    <t>0 Trezevant</t>
  </si>
  <si>
    <t>A.B. Hill</t>
  </si>
  <si>
    <t>345 E Olive Ave</t>
  </si>
  <si>
    <t>Admin-Bond Bldg</t>
  </si>
  <si>
    <t>2930 Airways Blvd</t>
  </si>
  <si>
    <t>Admin-CNC</t>
  </si>
  <si>
    <t>3176 Jackson Ave</t>
  </si>
  <si>
    <t>Admin-Farmville / Mallory Whse</t>
  </si>
  <si>
    <t>1384 Farmville Rd</t>
  </si>
  <si>
    <t>130 Flicker St</t>
  </si>
  <si>
    <t>NE</t>
  </si>
  <si>
    <t>Admin-SCS Welcome Center</t>
  </si>
  <si>
    <t>2687 Avery Ave</t>
  </si>
  <si>
    <t>Admin-TLA</t>
  </si>
  <si>
    <t>2485 Union Ave</t>
  </si>
  <si>
    <t>Alcy E.S.</t>
  </si>
  <si>
    <t>1750 East Alcy Rd.</t>
  </si>
  <si>
    <t>Alton E.S.</t>
  </si>
  <si>
    <t>2020 Alton Ave</t>
  </si>
  <si>
    <t>SE</t>
  </si>
  <si>
    <t>Avon School</t>
  </si>
  <si>
    <t>310 Avon Rd</t>
  </si>
  <si>
    <t>Barret's Chapel ES</t>
  </si>
  <si>
    <t>10280 Godwin Rd.</t>
  </si>
  <si>
    <t>Bellevue M.S.</t>
  </si>
  <si>
    <t>575 S. Bellevue</t>
  </si>
  <si>
    <t>Bethel Grove E.S.</t>
  </si>
  <si>
    <t>2459 Arlington Ave</t>
  </si>
  <si>
    <t>Bolton H.S.</t>
  </si>
  <si>
    <t>7323 Brunswick Rd.</t>
  </si>
  <si>
    <t>Bruce E.S.</t>
  </si>
  <si>
    <t>581 S. Bellevue</t>
  </si>
  <si>
    <t>BT Washington H.S.</t>
  </si>
  <si>
    <t>715 S. Lauderdale</t>
  </si>
  <si>
    <t>Carnes E.S. (Closed)</t>
  </si>
  <si>
    <t>943 J. Williams Ln</t>
  </si>
  <si>
    <t>Central H.S.</t>
  </si>
  <si>
    <t>306 S. Bellevue</t>
  </si>
  <si>
    <t>Cherokee E.S.</t>
  </si>
  <si>
    <t>3061 Kimball Ave</t>
  </si>
  <si>
    <t>Chickasaw M.S.</t>
  </si>
  <si>
    <t>4060 Westmont</t>
  </si>
  <si>
    <t>Cordova E.S.</t>
  </si>
  <si>
    <t>750 N Sanga Rd</t>
  </si>
  <si>
    <t>Corning ES</t>
  </si>
  <si>
    <t>1662 Dabbs</t>
  </si>
  <si>
    <t>Covington Pike Head Start</t>
  </si>
  <si>
    <t>5025 English Towne Dr</t>
  </si>
  <si>
    <t>Crump E.S.</t>
  </si>
  <si>
    <t>4405 Crump Rd.</t>
  </si>
  <si>
    <t>Cummings E.S.</t>
  </si>
  <si>
    <t>1037 Cummings</t>
  </si>
  <si>
    <t>Delano Head Start</t>
  </si>
  <si>
    <t>1727 Oberle</t>
  </si>
  <si>
    <t>Dexter E.S.</t>
  </si>
  <si>
    <t>7105 Dexter RD</t>
  </si>
  <si>
    <t>Dexter M.S.</t>
  </si>
  <si>
    <t>Double Tree E.S.</t>
  </si>
  <si>
    <t>4560 Double Tree</t>
  </si>
  <si>
    <t>Downtown E.S.</t>
  </si>
  <si>
    <t>10 N. Fourth St.</t>
  </si>
  <si>
    <t>Dunbar E.S.</t>
  </si>
  <si>
    <t>2606 Select Ave</t>
  </si>
  <si>
    <t xml:space="preserve">E.E. Jeter E.S. </t>
  </si>
  <si>
    <t>7662 Benjestown Rd.</t>
  </si>
  <si>
    <t>Egypt E.S.</t>
  </si>
  <si>
    <t>4160 Karen Cove</t>
  </si>
  <si>
    <t>Evans E.S.</t>
  </si>
  <si>
    <t>4049 Cottonwood</t>
  </si>
  <si>
    <t>Fairley E.S. (Closed)</t>
  </si>
  <si>
    <t>4950 Fairley Rd</t>
  </si>
  <si>
    <t>Ford Rd E.S.</t>
  </si>
  <si>
    <t>3336 Ford Rd.</t>
  </si>
  <si>
    <t>Gardenview E.S.</t>
  </si>
  <si>
    <t>4075 Hartz Road</t>
  </si>
  <si>
    <t>Georgian Hills Head Start</t>
  </si>
  <si>
    <t>3915 Leweir St</t>
  </si>
  <si>
    <t>Georgian Hills M.S.</t>
  </si>
  <si>
    <t>3925 Denver Road</t>
  </si>
  <si>
    <t>Getwell Bus Lot</t>
  </si>
  <si>
    <t>1689 Getwell Rd</t>
  </si>
  <si>
    <t>Getwell E.S.</t>
  </si>
  <si>
    <t>2795 Getwell Rd.</t>
  </si>
  <si>
    <t>815 Breedlove</t>
  </si>
  <si>
    <t>Hamilton H.S.</t>
  </si>
  <si>
    <t>1363 Person</t>
  </si>
  <si>
    <t>Hanley Head Start</t>
  </si>
  <si>
    <t>2635 Spottswood</t>
  </si>
  <si>
    <t>Ida B. Wells Academy</t>
  </si>
  <si>
    <t>995 S. Lauderdale St.</t>
  </si>
  <si>
    <t>Idlewild E.S.</t>
  </si>
  <si>
    <t>1950 Linden</t>
  </si>
  <si>
    <t>Kansas Vo-Tech (Closed)</t>
  </si>
  <si>
    <t>80 W. Olive</t>
  </si>
  <si>
    <t>LaRose E.S.</t>
  </si>
  <si>
    <t>864 S. Wellington St.</t>
  </si>
  <si>
    <t>Levi E.S.</t>
  </si>
  <si>
    <t>3939 Highway 61 s</t>
  </si>
  <si>
    <t>Lincoln E.S. (Closed)</t>
  </si>
  <si>
    <t>1566 South Orleans</t>
  </si>
  <si>
    <t>Lincoln Lot/Orleans E.S. (Closed)</t>
  </si>
  <si>
    <t>1400 McMillan</t>
  </si>
  <si>
    <t>Longview M.S. (Closed)</t>
  </si>
  <si>
    <t>1895 South Orleans</t>
  </si>
  <si>
    <t>Macon Hall E.S.</t>
  </si>
  <si>
    <t>9800 Macon Rd</t>
  </si>
  <si>
    <t>Magnolia E.S. (Closed)</t>
  </si>
  <si>
    <t>2061 Livewell Cir</t>
  </si>
  <si>
    <t>Melrose H.S.</t>
  </si>
  <si>
    <t>2870 Deadrick</t>
  </si>
  <si>
    <t>Messick CTE</t>
  </si>
  <si>
    <t>703 S. Greer</t>
  </si>
  <si>
    <t>Middle College H.S.</t>
  </si>
  <si>
    <t>750 E Parkway S</t>
  </si>
  <si>
    <t>Mt Pisgah Bus Lot</t>
  </si>
  <si>
    <t>1444 Pisgah Rd</t>
  </si>
  <si>
    <t>Mt Pisgah M.S.</t>
  </si>
  <si>
    <t>Oak Forest E.S.</t>
  </si>
  <si>
    <t>7440 Nonconnah View Cove</t>
  </si>
  <si>
    <t>Orleans E.S. (Closed)</t>
  </si>
  <si>
    <t>Overton H.S.</t>
  </si>
  <si>
    <t>1770 Lanier</t>
  </si>
  <si>
    <t>Peabody E.S.</t>
  </si>
  <si>
    <t>2086 Young</t>
  </si>
  <si>
    <t>Raineshaven E.S. (Closed)</t>
  </si>
  <si>
    <t>430 Ivan Rd</t>
  </si>
  <si>
    <t>Raineswood Res Ctr</t>
  </si>
  <si>
    <t>3232 E Raines Rd</t>
  </si>
  <si>
    <t>Ral-Barlett Meadows E.S.</t>
  </si>
  <si>
    <t>5195 Twins Woods Ave</t>
  </si>
  <si>
    <t>Raleigh-Egypt H.S.</t>
  </si>
  <si>
    <t>3970 Voltaire</t>
  </si>
  <si>
    <t>Raleigh-Egypt M.S.</t>
  </si>
  <si>
    <t>4215 Alice Ann Dr.</t>
  </si>
  <si>
    <t>Richland E.S.</t>
  </si>
  <si>
    <t>5440 Rich Rd</t>
  </si>
  <si>
    <t>Ridgeway Annex</t>
  </si>
  <si>
    <t>1775 Ridgeway Rd</t>
  </si>
  <si>
    <t>Ridgeway Early Learning Center</t>
  </si>
  <si>
    <t>3435 Ridge Meadow Pkwy</t>
  </si>
  <si>
    <t>241 Majuba Ave</t>
  </si>
  <si>
    <t>Rozelle E.S.</t>
  </si>
  <si>
    <t>993 Roland</t>
  </si>
  <si>
    <t>Sharpe E.S.</t>
  </si>
  <si>
    <t>3431 Sharpe</t>
  </si>
  <si>
    <t>Sherwood M.S.</t>
  </si>
  <si>
    <t>3480 Rhodes</t>
  </si>
  <si>
    <t>322 King Rd</t>
  </si>
  <si>
    <t>Springdale E.S.</t>
  </si>
  <si>
    <t>880 N. Hollywood</t>
  </si>
  <si>
    <t>Trezevant CTC</t>
  </si>
  <si>
    <t>3224 Range Line</t>
  </si>
  <si>
    <t>Vollentine E.S.</t>
  </si>
  <si>
    <t>1682 Vollentine</t>
  </si>
  <si>
    <t>Wells Station E.S.</t>
  </si>
  <si>
    <t>1610 Wells Station Rd</t>
  </si>
  <si>
    <t>WH Brewster E.S.</t>
  </si>
  <si>
    <t>2605 Sam Cooper Blvd</t>
  </si>
  <si>
    <t>White Station E.S.</t>
  </si>
  <si>
    <t>4840 Chickasaw Rd</t>
  </si>
  <si>
    <t>White Station M.S.</t>
  </si>
  <si>
    <t>5465 Mason Rd</t>
  </si>
  <si>
    <t>Winridge E.S.</t>
  </si>
  <si>
    <t>3500 Ridgeway Rd.</t>
  </si>
  <si>
    <t>Cutable Acreage</t>
  </si>
  <si>
    <t>Admin-Flicker Street Clinic</t>
  </si>
  <si>
    <t>Vacant Land</t>
  </si>
  <si>
    <t>Type</t>
  </si>
  <si>
    <t>Building Acreage</t>
  </si>
  <si>
    <t>MSCS Grounds Zone</t>
  </si>
  <si>
    <t>0 Trezevant (across fr. Shannon)</t>
  </si>
  <si>
    <t>0 Whitney Rd 072107 B00011</t>
  </si>
  <si>
    <t>0 Whitney</t>
  </si>
  <si>
    <t>0 Whitney Rd 072107 B00010</t>
  </si>
  <si>
    <t>Gordon E.S. (includes 0 Joseph)</t>
  </si>
  <si>
    <t>721 S. Lauderdale</t>
  </si>
  <si>
    <t>Triangle @ BTW HS 011018 00001</t>
  </si>
  <si>
    <t>Southwest Region/Walker ES (Closed)</t>
  </si>
  <si>
    <t>Vacant Land in Pisgah Area D0216 00073</t>
  </si>
  <si>
    <t>6998 Raleigh LaGrange</t>
  </si>
  <si>
    <t>1400 McMillan St</t>
  </si>
  <si>
    <t>Grounds Keeping Bid Acreage</t>
  </si>
  <si>
    <t>Grounds Keeping Bid Zones</t>
  </si>
  <si>
    <t>Bell Time - Start</t>
  </si>
  <si>
    <t>Bell Time - End</t>
  </si>
  <si>
    <t>Riverview K8</t>
  </si>
  <si>
    <t>Cost Per Acre</t>
  </si>
  <si>
    <r>
      <t xml:space="preserve">Total Cost Per Service Visit </t>
    </r>
    <r>
      <rPr>
        <sz val="10"/>
        <color theme="1"/>
        <rFont val="Arial"/>
        <family val="2"/>
      </rPr>
      <t>(Cost per Acre x Number of Acres)</t>
    </r>
  </si>
  <si>
    <t>5 Acres or Less - Group 1</t>
  </si>
  <si>
    <t>5 Acres or Less, Group 2</t>
  </si>
  <si>
    <t>5 Acres or Less, Group 3</t>
  </si>
  <si>
    <t>5 Acres or Less, Group 4</t>
  </si>
  <si>
    <t>5 Acres or Less, Group 5</t>
  </si>
  <si>
    <t>5 Acres or Less, Group 7</t>
  </si>
  <si>
    <t>5 Acres or Less, Group 8</t>
  </si>
  <si>
    <t>5 Acres or Less, Group 9</t>
  </si>
  <si>
    <t xml:space="preserve">Total </t>
  </si>
  <si>
    <t>5 Acres or Less, Group 6</t>
  </si>
  <si>
    <t>5 Acres or Less</t>
  </si>
  <si>
    <t>Year 1 Option</t>
  </si>
  <si>
    <t>Year 2 Option</t>
  </si>
  <si>
    <t>APPENDIX I - PRICING SCHEDULE - RFP 01042023LB GROUNDS MAINTENANCE SERVICES - 5 ACRES OR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</si>
</sst>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[$-409]h:mm\ AM/PM;@"/>
    <numFmt numFmtId="167" formatCode="0.0;[Red]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02124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name val="Bookman Old Style"/>
      <family val="1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4">
    <xf numFmtId="0" fontId="0" fillId="0" borderId="0" xfId="0"/>
    <xf numFmtId="165" fontId="5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8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left"/>
    </xf>
    <xf numFmtId="165" fontId="2" fillId="2" borderId="1" xfId="1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18" fontId="4" fillId="0" borderId="1" xfId="0" applyNumberFormat="1" applyFont="1" applyBorder="1"/>
    <xf numFmtId="0" fontId="4" fillId="0" borderId="1" xfId="0" applyFont="1" applyBorder="1"/>
    <xf numFmtId="18" fontId="7" fillId="0" borderId="1" xfId="0" applyNumberFormat="1" applyFont="1" applyBorder="1"/>
    <xf numFmtId="0" fontId="7" fillId="0" borderId="1" xfId="0" applyFont="1" applyBorder="1"/>
    <xf numFmtId="166" fontId="7" fillId="0" borderId="1" xfId="0" applyNumberFormat="1" applyFont="1" applyBorder="1"/>
    <xf numFmtId="166" fontId="4" fillId="0" borderId="1" xfId="0" applyNumberFormat="1" applyFont="1" applyBorder="1"/>
    <xf numFmtId="1" fontId="2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165" fontId="4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4" fontId="3" fillId="3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/>
    </xf>
    <xf numFmtId="165" fontId="4" fillId="0" borderId="0" xfId="1" applyNumberFormat="1" applyFont="1"/>
    <xf numFmtId="165" fontId="4" fillId="0" borderId="0" xfId="1" applyNumberFormat="1" applyFont="1" applyFill="1" applyAlignment="1">
      <alignment horizontal="center"/>
    </xf>
    <xf numFmtId="43" fontId="4" fillId="0" borderId="0" xfId="1" applyFont="1" applyFill="1" applyAlignment="1">
      <alignment horizontal="center"/>
    </xf>
    <xf numFmtId="165" fontId="4" fillId="0" borderId="1" xfId="1" applyNumberFormat="1" applyFont="1" applyBorder="1"/>
    <xf numFmtId="165" fontId="4" fillId="0" borderId="0" xfId="1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0" fillId="0" borderId="0" xfId="0" applyProtection="1">
      <protection locked="0"/>
    </xf>
    <xf numFmtId="44" fontId="2" fillId="0" borderId="1" xfId="2" applyFont="1" applyBorder="1" applyAlignment="1" applyProtection="1">
      <alignment horizontal="center"/>
      <protection locked="0"/>
    </xf>
    <xf numFmtId="44" fontId="7" fillId="0" borderId="1" xfId="2" applyFont="1" applyBorder="1" applyAlignment="1" applyProtection="1">
      <alignment horizontal="center"/>
      <protection locked="0"/>
    </xf>
    <xf numFmtId="44" fontId="2" fillId="0" borderId="1" xfId="2" applyFont="1" applyBorder="1" applyProtection="1">
      <protection locked="0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2" fillId="0" borderId="1" xfId="1" applyNumberFormat="1" applyFont="1" applyBorder="1" applyProtection="1"/>
    <xf numFmtId="0" fontId="10" fillId="0" borderId="0" xfId="0" applyFont="1" applyAlignment="1">
      <alignment vertical="center"/>
    </xf>
    <xf numFmtId="44" fontId="2" fillId="0" borderId="7" xfId="2" applyFont="1" applyBorder="1" applyAlignment="1" applyProtection="1">
      <alignment horizontal="center" wrapText="1"/>
    </xf>
    <xf numFmtId="44" fontId="4" fillId="0" borderId="1" xfId="2" applyFont="1" applyBorder="1" applyProtection="1"/>
    <xf numFmtId="44" fontId="2" fillId="0" borderId="1" xfId="2" applyFont="1" applyBorder="1" applyProtection="1"/>
    <xf numFmtId="167" fontId="4" fillId="3" borderId="1" xfId="0" applyNumberFormat="1" applyFont="1" applyFill="1" applyBorder="1" applyAlignment="1">
      <alignment horizontal="center"/>
    </xf>
    <xf numFmtId="167" fontId="7" fillId="3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7" fontId="5" fillId="3" borderId="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8" fontId="4" fillId="0" borderId="4" xfId="0" applyNumberFormat="1" applyFont="1" applyBorder="1"/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44" fontId="2" fillId="0" borderId="1" xfId="2" applyFont="1" applyBorder="1" applyAlignment="1" applyProtection="1">
      <alignment horizontal="center" wrapText="1"/>
    </xf>
    <xf numFmtId="0" fontId="2" fillId="0" borderId="5" xfId="0" applyFont="1" applyBorder="1" applyAlignment="1">
      <alignment horizontal="center" wrapText="1"/>
    </xf>
    <xf numFmtId="0" fontId="4" fillId="0" borderId="5" xfId="0" applyFont="1" applyBorder="1"/>
    <xf numFmtId="0" fontId="7" fillId="0" borderId="5" xfId="0" applyFont="1" applyBorder="1" applyAlignment="1">
      <alignment horizontal="center"/>
    </xf>
    <xf numFmtId="18" fontId="4" fillId="0" borderId="5" xfId="0" applyNumberFormat="1" applyFont="1" applyBorder="1"/>
    <xf numFmtId="18" fontId="4" fillId="0" borderId="6" xfId="0" applyNumberFormat="1" applyFont="1" applyBorder="1"/>
    <xf numFmtId="0" fontId="2" fillId="0" borderId="3" xfId="0" applyFont="1" applyBorder="1" applyAlignment="1">
      <alignment horizontal="left"/>
    </xf>
    <xf numFmtId="164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5" fontId="2" fillId="0" borderId="3" xfId="1" applyNumberFormat="1" applyFont="1" applyBorder="1" applyProtection="1"/>
    <xf numFmtId="0" fontId="11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44" fontId="4" fillId="0" borderId="0" xfId="2" applyFont="1" applyProtection="1">
      <protection locked="0"/>
    </xf>
    <xf numFmtId="44" fontId="4" fillId="0" borderId="3" xfId="2" applyFont="1" applyBorder="1" applyProtection="1">
      <protection locked="0"/>
    </xf>
    <xf numFmtId="44" fontId="2" fillId="0" borderId="3" xfId="2" applyFont="1" applyBorder="1" applyProtection="1"/>
    <xf numFmtId="0" fontId="4" fillId="0" borderId="3" xfId="0" applyFont="1" applyBorder="1" applyAlignment="1">
      <alignment horizontal="left"/>
    </xf>
    <xf numFmtId="1" fontId="4" fillId="0" borderId="3" xfId="0" applyNumberFormat="1" applyFont="1" applyBorder="1" applyAlignment="1">
      <alignment horizontal="center"/>
    </xf>
    <xf numFmtId="165" fontId="4" fillId="0" borderId="3" xfId="1" applyNumberFormat="1" applyFont="1" applyBorder="1" applyProtection="1"/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Border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991C7-DCB6-4B25-AF3C-DCF1FA684018}">
  <dimension ref="A1:P99"/>
  <sheetViews>
    <sheetView workbookViewId="0">
      <selection activeCell="U16" sqref="U16"/>
    </sheetView>
  </sheetViews>
  <sheetFormatPr defaultColWidth="8.85546875" defaultRowHeight="12.75" x14ac:dyDescent="0.2"/>
  <cols>
    <col min="1" max="1" width="36.5703125" style="24" bestFit="1" customWidth="1"/>
    <col min="2" max="2" width="11.5703125" style="24" customWidth="1"/>
    <col min="3" max="3" width="23.85546875" style="24" customWidth="1"/>
    <col min="4" max="4" width="10.85546875" style="24" customWidth="1"/>
    <col min="5" max="5" width="13" style="15" hidden="1" customWidth="1"/>
    <col min="6" max="6" width="10.85546875" style="14" hidden="1" customWidth="1"/>
    <col min="7" max="7" width="13" style="68" hidden="1" customWidth="1"/>
    <col min="8" max="8" width="10.85546875" style="69" hidden="1" customWidth="1"/>
    <col min="9" max="9" width="10.85546875" style="14" hidden="1" customWidth="1"/>
    <col min="10" max="10" width="10.85546875" style="14" customWidth="1"/>
    <col min="11" max="11" width="10.85546875" style="14" hidden="1" customWidth="1"/>
    <col min="12" max="12" width="10.28515625" style="14" customWidth="1"/>
    <col min="13" max="13" width="10.85546875" style="53" customWidth="1"/>
    <col min="14" max="14" width="8.85546875" style="55" hidden="1" customWidth="1"/>
    <col min="15" max="15" width="12.140625" style="7" customWidth="1"/>
    <col min="16" max="16" width="11.140625" style="7" customWidth="1"/>
    <col min="17" max="16384" width="8.85546875" style="7"/>
  </cols>
  <sheetData>
    <row r="1" spans="1:16" s="15" customFormat="1" ht="51" x14ac:dyDescent="0.2">
      <c r="A1" s="16" t="s">
        <v>218</v>
      </c>
      <c r="B1" s="5" t="s">
        <v>187</v>
      </c>
      <c r="C1" s="4" t="s">
        <v>0</v>
      </c>
      <c r="D1" s="4" t="s">
        <v>1</v>
      </c>
      <c r="E1" s="5" t="s">
        <v>2</v>
      </c>
      <c r="F1" s="6" t="s">
        <v>184</v>
      </c>
      <c r="G1" s="2" t="s">
        <v>3</v>
      </c>
      <c r="H1" s="27" t="s">
        <v>188</v>
      </c>
      <c r="I1" s="30" t="s">
        <v>4</v>
      </c>
      <c r="J1" s="35" t="s">
        <v>201</v>
      </c>
      <c r="K1" s="35"/>
      <c r="L1" s="35"/>
      <c r="M1" s="48" t="s">
        <v>202</v>
      </c>
      <c r="N1" s="16" t="s">
        <v>189</v>
      </c>
      <c r="O1" s="41" t="s">
        <v>203</v>
      </c>
      <c r="P1" s="41" t="s">
        <v>204</v>
      </c>
    </row>
    <row r="2" spans="1:16" s="55" customFormat="1" x14ac:dyDescent="0.2">
      <c r="A2" s="40" t="s">
        <v>190</v>
      </c>
      <c r="B2" s="10" t="s">
        <v>186</v>
      </c>
      <c r="C2" s="20" t="s">
        <v>20</v>
      </c>
      <c r="D2" s="20">
        <v>38108</v>
      </c>
      <c r="E2" s="8">
        <v>0.4</v>
      </c>
      <c r="F2" s="8">
        <v>0.4</v>
      </c>
      <c r="G2" s="1">
        <v>0</v>
      </c>
      <c r="H2" s="28">
        <v>0</v>
      </c>
      <c r="I2" s="9">
        <v>0</v>
      </c>
      <c r="J2" s="37">
        <f>F2-H2-I2</f>
        <v>0.4</v>
      </c>
      <c r="K2" s="37">
        <v>0.5</v>
      </c>
      <c r="L2" s="37"/>
      <c r="M2" s="49">
        <v>9</v>
      </c>
      <c r="N2" s="17" t="s">
        <v>18</v>
      </c>
      <c r="O2" s="45"/>
      <c r="P2" s="45"/>
    </row>
    <row r="3" spans="1:16" s="19" customFormat="1" x14ac:dyDescent="0.2">
      <c r="A3" s="22" t="s">
        <v>193</v>
      </c>
      <c r="B3" s="22" t="s">
        <v>186</v>
      </c>
      <c r="C3" s="22" t="s">
        <v>192</v>
      </c>
      <c r="D3" s="22">
        <v>38127</v>
      </c>
      <c r="E3" s="17">
        <v>0.23899999999999999</v>
      </c>
      <c r="F3" s="17">
        <v>0.23899999999999999</v>
      </c>
      <c r="G3" s="26">
        <v>0</v>
      </c>
      <c r="H3" s="29">
        <v>0</v>
      </c>
      <c r="I3" s="25">
        <v>0</v>
      </c>
      <c r="J3" s="36">
        <f xml:space="preserve"> F3-H3-I3</f>
        <v>0.23899999999999999</v>
      </c>
      <c r="K3" s="36">
        <v>0.5</v>
      </c>
      <c r="L3" s="36"/>
      <c r="M3" s="50">
        <v>10</v>
      </c>
      <c r="N3" s="17" t="s">
        <v>18</v>
      </c>
      <c r="O3" s="45"/>
      <c r="P3" s="45"/>
    </row>
    <row r="4" spans="1:16" s="19" customFormat="1" x14ac:dyDescent="0.2">
      <c r="A4" s="22" t="s">
        <v>191</v>
      </c>
      <c r="B4" s="22" t="s">
        <v>186</v>
      </c>
      <c r="C4" s="22" t="s">
        <v>192</v>
      </c>
      <c r="D4" s="22">
        <v>38127</v>
      </c>
      <c r="E4" s="17">
        <v>0.246</v>
      </c>
      <c r="F4" s="17">
        <v>0.246</v>
      </c>
      <c r="G4" s="26">
        <v>0</v>
      </c>
      <c r="H4" s="29">
        <v>0</v>
      </c>
      <c r="I4" s="25">
        <v>0</v>
      </c>
      <c r="J4" s="36">
        <f t="shared" ref="J4:J63" si="0">F4-H4-I4</f>
        <v>0.246</v>
      </c>
      <c r="K4" s="36">
        <v>0.5</v>
      </c>
      <c r="L4" s="36"/>
      <c r="M4" s="50">
        <v>10</v>
      </c>
      <c r="N4" s="17" t="s">
        <v>18</v>
      </c>
      <c r="O4" s="45"/>
      <c r="P4" s="45"/>
    </row>
    <row r="5" spans="1:16" s="19" customFormat="1" x14ac:dyDescent="0.2">
      <c r="A5" s="10" t="s">
        <v>21</v>
      </c>
      <c r="B5" s="10" t="s">
        <v>5</v>
      </c>
      <c r="C5" s="10" t="s">
        <v>22</v>
      </c>
      <c r="D5" s="20">
        <v>38106</v>
      </c>
      <c r="E5" s="8">
        <v>4.41</v>
      </c>
      <c r="F5" s="9">
        <v>4.41</v>
      </c>
      <c r="G5" s="1">
        <v>67293</v>
      </c>
      <c r="H5" s="28">
        <f t="shared" ref="H5:H30" si="1">G5/43560</f>
        <v>1.5448347107438016</v>
      </c>
      <c r="I5" s="31">
        <v>1</v>
      </c>
      <c r="J5" s="37">
        <f t="shared" si="0"/>
        <v>1.8651652892561987</v>
      </c>
      <c r="K5" s="37">
        <v>1</v>
      </c>
      <c r="L5" s="37">
        <v>0.9</v>
      </c>
      <c r="M5" s="49">
        <v>8</v>
      </c>
      <c r="N5" s="17" t="s">
        <v>18</v>
      </c>
      <c r="O5" s="42">
        <v>0.34375</v>
      </c>
      <c r="P5" s="42">
        <v>0.67708333333333337</v>
      </c>
    </row>
    <row r="6" spans="1:16" x14ac:dyDescent="0.2">
      <c r="A6" s="10" t="s">
        <v>23</v>
      </c>
      <c r="B6" s="10" t="s">
        <v>6</v>
      </c>
      <c r="C6" s="10" t="s">
        <v>24</v>
      </c>
      <c r="D6" s="10">
        <v>38116</v>
      </c>
      <c r="E6" s="8">
        <v>3.25</v>
      </c>
      <c r="F6" s="9">
        <v>3.25</v>
      </c>
      <c r="G6" s="56">
        <v>57600</v>
      </c>
      <c r="H6" s="28">
        <f t="shared" si="1"/>
        <v>1.3223140495867769</v>
      </c>
      <c r="I6" s="31">
        <v>1</v>
      </c>
      <c r="J6" s="37">
        <f t="shared" si="0"/>
        <v>0.9276859504132231</v>
      </c>
      <c r="K6" s="37"/>
      <c r="L6" s="37">
        <v>0.9</v>
      </c>
      <c r="M6" s="49">
        <v>6</v>
      </c>
      <c r="N6" s="17" t="s">
        <v>19</v>
      </c>
      <c r="O6" s="43"/>
      <c r="P6" s="43"/>
    </row>
    <row r="7" spans="1:16" x14ac:dyDescent="0.2">
      <c r="A7" s="10" t="s">
        <v>40</v>
      </c>
      <c r="B7" s="10" t="s">
        <v>5</v>
      </c>
      <c r="C7" s="20" t="s">
        <v>41</v>
      </c>
      <c r="D7" s="20">
        <v>38117</v>
      </c>
      <c r="E7" s="11">
        <v>4.38</v>
      </c>
      <c r="F7" s="12">
        <v>4.38</v>
      </c>
      <c r="G7" s="1">
        <v>33242</v>
      </c>
      <c r="H7" s="28">
        <f t="shared" si="1"/>
        <v>0.7631313131313131</v>
      </c>
      <c r="I7" s="12">
        <v>1</v>
      </c>
      <c r="J7" s="39">
        <f t="shared" si="0"/>
        <v>2.6168686868686866</v>
      </c>
      <c r="K7" s="39">
        <v>2</v>
      </c>
      <c r="L7" s="39">
        <v>0.6</v>
      </c>
      <c r="M7" s="52">
        <v>2</v>
      </c>
      <c r="N7" s="18" t="s">
        <v>30</v>
      </c>
      <c r="O7" s="42">
        <v>0.38541666666666669</v>
      </c>
      <c r="P7" s="42">
        <v>0.67708333333333337</v>
      </c>
    </row>
    <row r="8" spans="1:16" x14ac:dyDescent="0.2">
      <c r="A8" s="10" t="s">
        <v>62</v>
      </c>
      <c r="B8" s="10" t="s">
        <v>5</v>
      </c>
      <c r="C8" s="20" t="s">
        <v>63</v>
      </c>
      <c r="D8" s="20">
        <v>38016</v>
      </c>
      <c r="E8" s="11">
        <v>6.44</v>
      </c>
      <c r="F8" s="12">
        <v>6.44</v>
      </c>
      <c r="G8" s="1">
        <v>104994</v>
      </c>
      <c r="H8" s="28">
        <f t="shared" si="1"/>
        <v>2.4103305785123967</v>
      </c>
      <c r="I8" s="12">
        <v>1</v>
      </c>
      <c r="J8" s="39">
        <f t="shared" si="0"/>
        <v>3.0296694214876041</v>
      </c>
      <c r="K8" s="39">
        <v>3</v>
      </c>
      <c r="L8" s="39"/>
      <c r="M8" s="52">
        <v>2</v>
      </c>
      <c r="N8" s="18" t="s">
        <v>30</v>
      </c>
      <c r="O8" s="42">
        <v>0.34375</v>
      </c>
      <c r="P8" s="42">
        <v>0.63541666666666663</v>
      </c>
    </row>
    <row r="9" spans="1:16" x14ac:dyDescent="0.2">
      <c r="A9" s="10" t="s">
        <v>74</v>
      </c>
      <c r="B9" s="10" t="s">
        <v>5</v>
      </c>
      <c r="C9" s="20" t="s">
        <v>75</v>
      </c>
      <c r="D9" s="20">
        <v>38016</v>
      </c>
      <c r="E9" s="11">
        <v>9.0399999999999991</v>
      </c>
      <c r="F9" s="12">
        <v>8.0399999999999991</v>
      </c>
      <c r="G9" s="1">
        <v>116200</v>
      </c>
      <c r="H9" s="28">
        <f t="shared" si="1"/>
        <v>2.6675849403122132</v>
      </c>
      <c r="I9" s="12">
        <v>2</v>
      </c>
      <c r="J9" s="39">
        <f t="shared" si="0"/>
        <v>3.3724150596877855</v>
      </c>
      <c r="K9" s="39">
        <v>3</v>
      </c>
      <c r="L9" s="39">
        <v>0.4</v>
      </c>
      <c r="M9" s="52">
        <v>2</v>
      </c>
      <c r="N9" s="18" t="s">
        <v>30</v>
      </c>
      <c r="O9" s="42">
        <v>0.34375</v>
      </c>
      <c r="P9" s="42">
        <v>0.63541666666666663</v>
      </c>
    </row>
    <row r="10" spans="1:16" x14ac:dyDescent="0.2">
      <c r="A10" s="10" t="s">
        <v>76</v>
      </c>
      <c r="B10" s="10" t="s">
        <v>5</v>
      </c>
      <c r="C10" s="20" t="s">
        <v>199</v>
      </c>
      <c r="D10" s="20">
        <v>38018</v>
      </c>
      <c r="E10" s="11">
        <v>7</v>
      </c>
      <c r="F10" s="12">
        <v>7</v>
      </c>
      <c r="G10" s="1">
        <v>112072</v>
      </c>
      <c r="H10" s="28">
        <f t="shared" si="1"/>
        <v>2.5728191000918272</v>
      </c>
      <c r="I10" s="12">
        <v>2</v>
      </c>
      <c r="J10" s="39">
        <f t="shared" si="0"/>
        <v>2.4271808999081728</v>
      </c>
      <c r="K10" s="39">
        <v>2</v>
      </c>
      <c r="L10" s="39">
        <v>0.4</v>
      </c>
      <c r="M10" s="52">
        <v>2</v>
      </c>
      <c r="N10" s="18" t="s">
        <v>30</v>
      </c>
      <c r="O10" s="42">
        <v>0.34375</v>
      </c>
      <c r="P10" s="42">
        <v>0.63541666666666663</v>
      </c>
    </row>
    <row r="11" spans="1:16" x14ac:dyDescent="0.2">
      <c r="A11" s="10" t="s">
        <v>124</v>
      </c>
      <c r="B11" s="10" t="s">
        <v>5</v>
      </c>
      <c r="C11" s="10" t="s">
        <v>125</v>
      </c>
      <c r="D11" s="20">
        <v>38018</v>
      </c>
      <c r="E11" s="11">
        <v>6</v>
      </c>
      <c r="F11" s="12">
        <v>6</v>
      </c>
      <c r="G11" s="1">
        <v>137029</v>
      </c>
      <c r="H11" s="28">
        <f t="shared" si="1"/>
        <v>3.1457529843893481</v>
      </c>
      <c r="I11" s="12">
        <v>2</v>
      </c>
      <c r="J11" s="39">
        <f t="shared" si="0"/>
        <v>0.85424701561065186</v>
      </c>
      <c r="K11" s="39"/>
      <c r="L11" s="39">
        <v>0.9</v>
      </c>
      <c r="M11" s="52">
        <v>2</v>
      </c>
      <c r="N11" s="18" t="s">
        <v>30</v>
      </c>
      <c r="O11" s="47">
        <v>0.38541666666666669</v>
      </c>
      <c r="P11" s="42">
        <v>0.67708333333333337</v>
      </c>
    </row>
    <row r="12" spans="1:16" x14ac:dyDescent="0.2">
      <c r="A12" s="22" t="s">
        <v>35</v>
      </c>
      <c r="B12" s="22" t="s">
        <v>5</v>
      </c>
      <c r="C12" s="22" t="s">
        <v>36</v>
      </c>
      <c r="D12" s="22">
        <v>38114</v>
      </c>
      <c r="E12" s="17">
        <v>9.35</v>
      </c>
      <c r="F12" s="25">
        <v>9</v>
      </c>
      <c r="G12" s="57">
        <v>115760</v>
      </c>
      <c r="H12" s="29">
        <f t="shared" si="1"/>
        <v>2.6574839302112028</v>
      </c>
      <c r="I12" s="32">
        <v>1.5</v>
      </c>
      <c r="J12" s="39">
        <f t="shared" si="0"/>
        <v>4.8425160697887968</v>
      </c>
      <c r="K12" s="39">
        <v>4</v>
      </c>
      <c r="L12" s="39">
        <v>0.8</v>
      </c>
      <c r="M12" s="52">
        <v>6</v>
      </c>
      <c r="N12" s="17" t="s">
        <v>19</v>
      </c>
      <c r="O12" s="42">
        <v>0.34375</v>
      </c>
      <c r="P12" s="42">
        <v>0.67708333333333337</v>
      </c>
    </row>
    <row r="13" spans="1:16" x14ac:dyDescent="0.2">
      <c r="A13" s="10" t="s">
        <v>37</v>
      </c>
      <c r="B13" s="10" t="s">
        <v>6</v>
      </c>
      <c r="C13" s="10" t="s">
        <v>38</v>
      </c>
      <c r="D13" s="20">
        <v>38106</v>
      </c>
      <c r="E13" s="8">
        <v>23.63</v>
      </c>
      <c r="F13" s="9">
        <v>6</v>
      </c>
      <c r="G13" s="1">
        <v>55934</v>
      </c>
      <c r="H13" s="28">
        <f t="shared" si="1"/>
        <v>1.2840679522497704</v>
      </c>
      <c r="I13" s="31">
        <v>1</v>
      </c>
      <c r="J13" s="37">
        <f t="shared" si="0"/>
        <v>3.7159320477502291</v>
      </c>
      <c r="K13" s="37">
        <v>3</v>
      </c>
      <c r="L13" s="37">
        <v>0.7</v>
      </c>
      <c r="M13" s="49">
        <v>8</v>
      </c>
      <c r="N13" s="17" t="s">
        <v>19</v>
      </c>
      <c r="O13" s="43"/>
      <c r="P13" s="43"/>
    </row>
    <row r="14" spans="1:16" x14ac:dyDescent="0.2">
      <c r="A14" s="10" t="s">
        <v>134</v>
      </c>
      <c r="B14" s="10" t="s">
        <v>6</v>
      </c>
      <c r="C14" s="10" t="s">
        <v>135</v>
      </c>
      <c r="D14" s="20">
        <v>38108</v>
      </c>
      <c r="E14" s="11">
        <v>4</v>
      </c>
      <c r="F14" s="12">
        <v>4</v>
      </c>
      <c r="G14" s="1">
        <v>2500</v>
      </c>
      <c r="H14" s="28">
        <f t="shared" si="1"/>
        <v>5.73921028466483E-2</v>
      </c>
      <c r="I14" s="12">
        <v>5.7391999999999999E-2</v>
      </c>
      <c r="J14" s="39">
        <f t="shared" si="0"/>
        <v>3.8852158971533517</v>
      </c>
      <c r="K14" s="39">
        <v>3</v>
      </c>
      <c r="L14" s="39">
        <v>0.9</v>
      </c>
      <c r="M14" s="52">
        <v>2</v>
      </c>
      <c r="N14" s="18" t="s">
        <v>30</v>
      </c>
      <c r="O14" s="43"/>
      <c r="P14" s="43"/>
    </row>
    <row r="15" spans="1:16" x14ac:dyDescent="0.2">
      <c r="A15" s="10" t="s">
        <v>42</v>
      </c>
      <c r="B15" s="10" t="s">
        <v>5</v>
      </c>
      <c r="C15" s="10" t="s">
        <v>43</v>
      </c>
      <c r="D15" s="20">
        <v>38002</v>
      </c>
      <c r="E15" s="11">
        <v>21.61</v>
      </c>
      <c r="F15" s="12">
        <v>8</v>
      </c>
      <c r="G15" s="1">
        <v>87165</v>
      </c>
      <c r="H15" s="28">
        <f t="shared" si="1"/>
        <v>2.0010330578512399</v>
      </c>
      <c r="I15" s="12">
        <v>2</v>
      </c>
      <c r="J15" s="39">
        <f t="shared" si="0"/>
        <v>3.9989669421487601</v>
      </c>
      <c r="K15" s="39">
        <v>4</v>
      </c>
      <c r="L15" s="39"/>
      <c r="M15" s="52">
        <v>1</v>
      </c>
      <c r="N15" s="18" t="s">
        <v>30</v>
      </c>
      <c r="O15" s="42">
        <v>0.34375</v>
      </c>
      <c r="P15" s="42">
        <v>0.63541666666666663</v>
      </c>
    </row>
    <row r="16" spans="1:16" x14ac:dyDescent="0.2">
      <c r="A16" s="10" t="s">
        <v>44</v>
      </c>
      <c r="B16" s="10" t="s">
        <v>5</v>
      </c>
      <c r="C16" s="10" t="s">
        <v>45</v>
      </c>
      <c r="D16" s="20">
        <v>38104</v>
      </c>
      <c r="E16" s="8">
        <v>6.8</v>
      </c>
      <c r="F16" s="9">
        <v>6.8</v>
      </c>
      <c r="G16" s="1">
        <v>93972</v>
      </c>
      <c r="H16" s="28">
        <f t="shared" si="1"/>
        <v>2.1573002754820938</v>
      </c>
      <c r="I16" s="31">
        <v>1</v>
      </c>
      <c r="J16" s="37">
        <f t="shared" si="0"/>
        <v>3.6426997245179056</v>
      </c>
      <c r="K16" s="37">
        <v>3</v>
      </c>
      <c r="L16" s="37">
        <v>0.6</v>
      </c>
      <c r="M16" s="49">
        <v>9</v>
      </c>
      <c r="N16" s="17" t="s">
        <v>18</v>
      </c>
      <c r="O16" s="42">
        <v>0.34375</v>
      </c>
      <c r="P16" s="42">
        <v>0.63541666666666663</v>
      </c>
    </row>
    <row r="17" spans="1:16" x14ac:dyDescent="0.2">
      <c r="A17" s="10" t="s">
        <v>46</v>
      </c>
      <c r="B17" s="10" t="s">
        <v>5</v>
      </c>
      <c r="C17" s="10" t="s">
        <v>47</v>
      </c>
      <c r="D17" s="20">
        <v>38114</v>
      </c>
      <c r="E17" s="8">
        <v>7.6</v>
      </c>
      <c r="F17" s="9">
        <v>6</v>
      </c>
      <c r="G17" s="3">
        <v>54324</v>
      </c>
      <c r="H17" s="28">
        <f t="shared" si="1"/>
        <v>1.247107438016529</v>
      </c>
      <c r="I17" s="31">
        <v>1.5</v>
      </c>
      <c r="J17" s="37">
        <f t="shared" si="0"/>
        <v>3.2528925619834705</v>
      </c>
      <c r="K17" s="37">
        <v>3</v>
      </c>
      <c r="L17" s="37">
        <v>0.3</v>
      </c>
      <c r="M17" s="49">
        <v>7</v>
      </c>
      <c r="N17" s="17" t="s">
        <v>19</v>
      </c>
      <c r="O17" s="42">
        <v>0.34375</v>
      </c>
      <c r="P17" s="42">
        <v>0.63541666666666663</v>
      </c>
    </row>
    <row r="18" spans="1:16" x14ac:dyDescent="0.2">
      <c r="A18" s="10" t="s">
        <v>48</v>
      </c>
      <c r="B18" s="10" t="s">
        <v>5</v>
      </c>
      <c r="C18" s="20" t="s">
        <v>49</v>
      </c>
      <c r="D18" s="20">
        <v>38002</v>
      </c>
      <c r="E18" s="11">
        <v>33.22</v>
      </c>
      <c r="F18" s="12">
        <v>13.22</v>
      </c>
      <c r="G18" s="1">
        <v>243200</v>
      </c>
      <c r="H18" s="28">
        <f t="shared" si="1"/>
        <v>5.5831037649219466</v>
      </c>
      <c r="I18" s="12">
        <v>3</v>
      </c>
      <c r="J18" s="39">
        <f t="shared" si="0"/>
        <v>4.636896235078054</v>
      </c>
      <c r="K18" s="39">
        <v>4</v>
      </c>
      <c r="L18" s="39">
        <v>0.6</v>
      </c>
      <c r="M18" s="52">
        <v>1</v>
      </c>
      <c r="N18" s="18" t="s">
        <v>30</v>
      </c>
      <c r="O18" s="42">
        <v>0.30208333333333331</v>
      </c>
      <c r="P18" s="42">
        <v>0.59375</v>
      </c>
    </row>
    <row r="19" spans="1:16" s="13" customFormat="1" x14ac:dyDescent="0.2">
      <c r="A19" s="10" t="s">
        <v>50</v>
      </c>
      <c r="B19" s="10" t="s">
        <v>5</v>
      </c>
      <c r="C19" s="20" t="s">
        <v>51</v>
      </c>
      <c r="D19" s="20">
        <v>38104</v>
      </c>
      <c r="E19" s="8">
        <v>2.57</v>
      </c>
      <c r="F19" s="9">
        <v>2.57</v>
      </c>
      <c r="G19" s="1">
        <v>68491</v>
      </c>
      <c r="H19" s="28">
        <f t="shared" si="1"/>
        <v>1.5723370064279156</v>
      </c>
      <c r="I19" s="31">
        <v>0</v>
      </c>
      <c r="J19" s="37">
        <f t="shared" si="0"/>
        <v>0.99766299357208421</v>
      </c>
      <c r="K19" s="37">
        <v>1</v>
      </c>
      <c r="L19" s="37"/>
      <c r="M19" s="49">
        <v>9</v>
      </c>
      <c r="N19" s="17" t="s">
        <v>18</v>
      </c>
      <c r="O19" s="44">
        <v>0.34375</v>
      </c>
      <c r="P19" s="44">
        <v>0.63541666666666663</v>
      </c>
    </row>
    <row r="20" spans="1:16" x14ac:dyDescent="0.2">
      <c r="A20" s="10" t="s">
        <v>52</v>
      </c>
      <c r="B20" s="10" t="s">
        <v>5</v>
      </c>
      <c r="C20" s="10" t="s">
        <v>53</v>
      </c>
      <c r="D20" s="20">
        <v>38126</v>
      </c>
      <c r="E20" s="8">
        <v>10.37</v>
      </c>
      <c r="F20" s="9">
        <v>9.3699999999999992</v>
      </c>
      <c r="G20" s="3">
        <v>152918</v>
      </c>
      <c r="H20" s="28">
        <f t="shared" si="1"/>
        <v>3.5105142332415058</v>
      </c>
      <c r="I20" s="31">
        <v>2</v>
      </c>
      <c r="J20" s="37">
        <f t="shared" si="0"/>
        <v>3.8594857667584934</v>
      </c>
      <c r="K20" s="37">
        <v>3</v>
      </c>
      <c r="L20" s="37">
        <v>0.9</v>
      </c>
      <c r="M20" s="49">
        <v>9</v>
      </c>
      <c r="N20" s="17" t="s">
        <v>18</v>
      </c>
      <c r="O20" s="42">
        <v>0.34375</v>
      </c>
      <c r="P20" s="42">
        <v>0.63541666666666663</v>
      </c>
    </row>
    <row r="21" spans="1:16" x14ac:dyDescent="0.2">
      <c r="A21" s="10" t="s">
        <v>54</v>
      </c>
      <c r="B21" s="10" t="s">
        <v>5</v>
      </c>
      <c r="C21" s="10" t="s">
        <v>55</v>
      </c>
      <c r="D21" s="20">
        <v>38109</v>
      </c>
      <c r="E21" s="8">
        <v>3.93</v>
      </c>
      <c r="F21" s="9">
        <v>3.93</v>
      </c>
      <c r="G21" s="3">
        <v>74000</v>
      </c>
      <c r="H21" s="28">
        <f t="shared" si="1"/>
        <v>1.6988062442607896</v>
      </c>
      <c r="I21" s="31">
        <v>0.5</v>
      </c>
      <c r="J21" s="37">
        <f t="shared" si="0"/>
        <v>1.7311937557392105</v>
      </c>
      <c r="K21" s="37">
        <v>1</v>
      </c>
      <c r="L21" s="37">
        <v>0.7</v>
      </c>
      <c r="M21" s="49">
        <v>10</v>
      </c>
      <c r="N21" s="17" t="s">
        <v>18</v>
      </c>
      <c r="O21" s="43"/>
      <c r="P21" s="43"/>
    </row>
    <row r="22" spans="1:16" s="13" customFormat="1" x14ac:dyDescent="0.2">
      <c r="A22" s="10" t="s">
        <v>56</v>
      </c>
      <c r="B22" s="10" t="s">
        <v>5</v>
      </c>
      <c r="C22" s="20" t="s">
        <v>57</v>
      </c>
      <c r="D22" s="20">
        <v>38104</v>
      </c>
      <c r="E22" s="8">
        <v>11.87</v>
      </c>
      <c r="F22" s="9">
        <v>11.87</v>
      </c>
      <c r="G22" s="3">
        <v>283230</v>
      </c>
      <c r="H22" s="28">
        <f t="shared" si="1"/>
        <v>6.5020661157024797</v>
      </c>
      <c r="I22" s="9">
        <v>2</v>
      </c>
      <c r="J22" s="38">
        <f t="shared" si="0"/>
        <v>3.3679338842975195</v>
      </c>
      <c r="K22" s="38">
        <v>3</v>
      </c>
      <c r="L22" s="38">
        <v>0.4</v>
      </c>
      <c r="M22" s="51">
        <v>9</v>
      </c>
      <c r="N22" s="17" t="s">
        <v>18</v>
      </c>
      <c r="O22" s="44">
        <v>0.30208333333333331</v>
      </c>
      <c r="P22" s="46">
        <v>0.59375</v>
      </c>
    </row>
    <row r="23" spans="1:16" x14ac:dyDescent="0.2">
      <c r="A23" s="10" t="s">
        <v>58</v>
      </c>
      <c r="B23" s="10" t="s">
        <v>5</v>
      </c>
      <c r="C23" s="10" t="s">
        <v>59</v>
      </c>
      <c r="D23" s="20">
        <v>38114</v>
      </c>
      <c r="E23" s="11">
        <v>8.19</v>
      </c>
      <c r="F23" s="12">
        <v>6.19</v>
      </c>
      <c r="G23" s="1">
        <v>61286</v>
      </c>
      <c r="H23" s="28">
        <f t="shared" si="1"/>
        <v>1.4069329660238752</v>
      </c>
      <c r="I23" s="12">
        <v>1</v>
      </c>
      <c r="J23" s="39">
        <f t="shared" si="0"/>
        <v>3.783067033976125</v>
      </c>
      <c r="K23" s="39">
        <v>3</v>
      </c>
      <c r="L23" s="39">
        <v>0.8</v>
      </c>
      <c r="M23" s="52">
        <v>7</v>
      </c>
      <c r="N23" s="18" t="s">
        <v>30</v>
      </c>
      <c r="O23" s="42">
        <v>0.34375</v>
      </c>
      <c r="P23" s="42">
        <v>0.63541666666666663</v>
      </c>
    </row>
    <row r="24" spans="1:16" x14ac:dyDescent="0.2">
      <c r="A24" s="10" t="s">
        <v>60</v>
      </c>
      <c r="B24" s="10" t="s">
        <v>5</v>
      </c>
      <c r="C24" s="10" t="s">
        <v>61</v>
      </c>
      <c r="D24" s="20">
        <v>38109</v>
      </c>
      <c r="E24" s="8">
        <v>7.77</v>
      </c>
      <c r="F24" s="9">
        <v>7.77</v>
      </c>
      <c r="G24" s="1">
        <v>138004</v>
      </c>
      <c r="H24" s="28">
        <f t="shared" si="1"/>
        <v>3.168135904499541</v>
      </c>
      <c r="I24" s="31">
        <v>2</v>
      </c>
      <c r="J24" s="37">
        <f t="shared" si="0"/>
        <v>2.6018640955004582</v>
      </c>
      <c r="K24" s="37">
        <v>2</v>
      </c>
      <c r="L24" s="37">
        <v>0.6</v>
      </c>
      <c r="M24" s="49">
        <v>6</v>
      </c>
      <c r="N24" s="17" t="s">
        <v>19</v>
      </c>
      <c r="O24" s="42">
        <v>0.30208333333333331</v>
      </c>
      <c r="P24" s="42">
        <v>0.59375</v>
      </c>
    </row>
    <row r="25" spans="1:16" x14ac:dyDescent="0.2">
      <c r="A25" s="10" t="s">
        <v>136</v>
      </c>
      <c r="B25" s="10" t="s">
        <v>5</v>
      </c>
      <c r="C25" s="20" t="s">
        <v>135</v>
      </c>
      <c r="D25" s="20">
        <v>38018</v>
      </c>
      <c r="E25" s="11">
        <v>4.5999999999999996</v>
      </c>
      <c r="F25" s="12">
        <v>4.5999999999999996</v>
      </c>
      <c r="G25" s="1">
        <v>125900</v>
      </c>
      <c r="H25" s="28">
        <f t="shared" si="1"/>
        <v>2.8902662993572084</v>
      </c>
      <c r="I25" s="12">
        <v>0</v>
      </c>
      <c r="J25" s="39">
        <f t="shared" si="0"/>
        <v>1.7097337006427913</v>
      </c>
      <c r="K25" s="39">
        <v>1</v>
      </c>
      <c r="L25" s="39">
        <v>0.7</v>
      </c>
      <c r="M25" s="52">
        <v>2</v>
      </c>
      <c r="N25" s="18" t="s">
        <v>30</v>
      </c>
      <c r="O25" s="42">
        <v>0.34375</v>
      </c>
      <c r="P25" s="42">
        <v>0.63541666666666663</v>
      </c>
    </row>
    <row r="26" spans="1:16" x14ac:dyDescent="0.2">
      <c r="A26" s="10" t="s">
        <v>64</v>
      </c>
      <c r="B26" s="10" t="s">
        <v>5</v>
      </c>
      <c r="C26" s="10" t="s">
        <v>65</v>
      </c>
      <c r="D26" s="20">
        <v>38127</v>
      </c>
      <c r="E26" s="8">
        <v>10</v>
      </c>
      <c r="F26" s="9">
        <v>6.02</v>
      </c>
      <c r="G26" s="58">
        <v>47149</v>
      </c>
      <c r="H26" s="28">
        <f t="shared" si="1"/>
        <v>1.0823921028466483</v>
      </c>
      <c r="I26" s="31">
        <v>2</v>
      </c>
      <c r="J26" s="37">
        <f t="shared" si="0"/>
        <v>2.9376078971533515</v>
      </c>
      <c r="K26" s="37">
        <v>2</v>
      </c>
      <c r="L26" s="37">
        <v>0.9</v>
      </c>
      <c r="M26" s="49">
        <v>1</v>
      </c>
      <c r="N26" s="17" t="s">
        <v>18</v>
      </c>
      <c r="O26" s="42">
        <v>0.34375</v>
      </c>
      <c r="P26" s="42">
        <v>0.67708333333333337</v>
      </c>
    </row>
    <row r="27" spans="1:16" x14ac:dyDescent="0.2">
      <c r="A27" s="10" t="s">
        <v>154</v>
      </c>
      <c r="B27" s="10" t="s">
        <v>5</v>
      </c>
      <c r="C27" s="20" t="s">
        <v>155</v>
      </c>
      <c r="D27" s="20">
        <v>38120</v>
      </c>
      <c r="E27" s="11">
        <v>7.34</v>
      </c>
      <c r="F27" s="12">
        <v>7.34</v>
      </c>
      <c r="G27" s="1">
        <v>81598</v>
      </c>
      <c r="H27" s="28">
        <f t="shared" si="1"/>
        <v>1.8732323232323231</v>
      </c>
      <c r="I27" s="12">
        <v>2</v>
      </c>
      <c r="J27" s="39">
        <f t="shared" si="0"/>
        <v>3.4667676767676765</v>
      </c>
      <c r="K27" s="39">
        <v>3</v>
      </c>
      <c r="L27" s="39">
        <v>0.5</v>
      </c>
      <c r="M27" s="52">
        <v>2</v>
      </c>
      <c r="N27" s="18" t="s">
        <v>30</v>
      </c>
      <c r="O27" s="42">
        <v>0.34375</v>
      </c>
      <c r="P27" s="42">
        <v>0.63541666666666663</v>
      </c>
    </row>
    <row r="28" spans="1:16" x14ac:dyDescent="0.2">
      <c r="A28" s="10" t="s">
        <v>68</v>
      </c>
      <c r="B28" s="10" t="s">
        <v>5</v>
      </c>
      <c r="C28" s="10" t="s">
        <v>69</v>
      </c>
      <c r="D28" s="20">
        <v>38141</v>
      </c>
      <c r="E28" s="11">
        <v>10</v>
      </c>
      <c r="F28" s="9">
        <v>8</v>
      </c>
      <c r="G28" s="1">
        <v>60483</v>
      </c>
      <c r="H28" s="28">
        <f t="shared" si="1"/>
        <v>1.3884986225895317</v>
      </c>
      <c r="I28" s="9">
        <v>3</v>
      </c>
      <c r="J28" s="38">
        <f t="shared" si="0"/>
        <v>3.6115013774104678</v>
      </c>
      <c r="K28" s="38">
        <v>3</v>
      </c>
      <c r="L28" s="38">
        <v>0.6</v>
      </c>
      <c r="M28" s="51">
        <v>5</v>
      </c>
      <c r="N28" s="17" t="s">
        <v>39</v>
      </c>
      <c r="O28" s="42">
        <v>0.34375</v>
      </c>
      <c r="P28" s="42">
        <v>0.63541666666666663</v>
      </c>
    </row>
    <row r="29" spans="1:16" x14ac:dyDescent="0.2">
      <c r="A29" s="10" t="s">
        <v>70</v>
      </c>
      <c r="B29" s="10" t="s">
        <v>7</v>
      </c>
      <c r="C29" s="10" t="s">
        <v>71</v>
      </c>
      <c r="D29" s="20">
        <v>38106</v>
      </c>
      <c r="E29" s="8">
        <v>7.84</v>
      </c>
      <c r="F29" s="9">
        <v>5.84</v>
      </c>
      <c r="G29" s="3">
        <v>120729</v>
      </c>
      <c r="H29" s="28">
        <f t="shared" si="1"/>
        <v>2.7715564738292011</v>
      </c>
      <c r="I29" s="31">
        <v>0.5</v>
      </c>
      <c r="J29" s="37">
        <f t="shared" si="0"/>
        <v>2.5684435261707987</v>
      </c>
      <c r="K29" s="37">
        <v>2</v>
      </c>
      <c r="L29" s="37">
        <v>0.6</v>
      </c>
      <c r="M29" s="49">
        <v>9</v>
      </c>
      <c r="N29" s="17" t="s">
        <v>18</v>
      </c>
      <c r="O29" s="42">
        <v>0.34375</v>
      </c>
      <c r="P29" s="42">
        <v>0.63541666666666663</v>
      </c>
    </row>
    <row r="30" spans="1:16" x14ac:dyDescent="0.2">
      <c r="A30" s="10" t="s">
        <v>72</v>
      </c>
      <c r="B30" s="10" t="s">
        <v>5</v>
      </c>
      <c r="C30" s="10" t="s">
        <v>73</v>
      </c>
      <c r="D30" s="20">
        <v>38127</v>
      </c>
      <c r="E30" s="8">
        <v>4.53</v>
      </c>
      <c r="F30" s="9">
        <v>4.53</v>
      </c>
      <c r="G30" s="1">
        <v>13142</v>
      </c>
      <c r="H30" s="28">
        <f t="shared" si="1"/>
        <v>0.30169880624426076</v>
      </c>
      <c r="I30" s="31">
        <v>1</v>
      </c>
      <c r="J30" s="37">
        <f t="shared" si="0"/>
        <v>3.2283011937557395</v>
      </c>
      <c r="K30" s="37">
        <v>3</v>
      </c>
      <c r="L30" s="37">
        <v>0.2</v>
      </c>
      <c r="M30" s="49">
        <v>10</v>
      </c>
      <c r="N30" s="17" t="s">
        <v>18</v>
      </c>
      <c r="O30" s="42">
        <v>0.34375</v>
      </c>
      <c r="P30" s="42">
        <v>0.63541666666666663</v>
      </c>
    </row>
    <row r="31" spans="1:16" x14ac:dyDescent="0.2">
      <c r="A31" s="23" t="s">
        <v>198</v>
      </c>
      <c r="B31" s="23" t="s">
        <v>186</v>
      </c>
      <c r="C31" s="54" t="s">
        <v>13</v>
      </c>
      <c r="D31" s="22">
        <v>38018</v>
      </c>
      <c r="E31" s="17">
        <v>0.25</v>
      </c>
      <c r="F31" s="25">
        <v>0.25</v>
      </c>
      <c r="G31" s="57">
        <v>0</v>
      </c>
      <c r="H31" s="29">
        <v>0</v>
      </c>
      <c r="I31" s="32">
        <v>0</v>
      </c>
      <c r="J31" s="36">
        <f t="shared" si="0"/>
        <v>0.25</v>
      </c>
      <c r="K31" s="36">
        <v>0.5</v>
      </c>
      <c r="L31" s="36"/>
      <c r="M31" s="50">
        <v>2</v>
      </c>
      <c r="N31" s="17" t="s">
        <v>30</v>
      </c>
      <c r="O31" s="43"/>
      <c r="P31" s="43"/>
    </row>
    <row r="32" spans="1:16" x14ac:dyDescent="0.2">
      <c r="A32" s="10" t="s">
        <v>178</v>
      </c>
      <c r="B32" s="10" t="s">
        <v>5</v>
      </c>
      <c r="C32" s="20" t="s">
        <v>179</v>
      </c>
      <c r="D32" s="20">
        <v>38117</v>
      </c>
      <c r="E32" s="11">
        <v>4.3</v>
      </c>
      <c r="F32" s="12">
        <v>4.3</v>
      </c>
      <c r="G32" s="1">
        <v>76420</v>
      </c>
      <c r="H32" s="28">
        <f t="shared" ref="H32:H84" si="2">G32/43560</f>
        <v>1.7543617998163452</v>
      </c>
      <c r="I32" s="12">
        <v>0.5</v>
      </c>
      <c r="J32" s="39">
        <f t="shared" si="0"/>
        <v>2.0456382001836548</v>
      </c>
      <c r="K32" s="39">
        <v>2</v>
      </c>
      <c r="L32" s="39"/>
      <c r="M32" s="52">
        <v>2</v>
      </c>
      <c r="N32" s="18" t="s">
        <v>30</v>
      </c>
      <c r="O32" s="42">
        <v>0.34375</v>
      </c>
      <c r="P32" s="42">
        <v>0.63541666666666663</v>
      </c>
    </row>
    <row r="33" spans="1:16" x14ac:dyDescent="0.2">
      <c r="A33" s="10" t="s">
        <v>77</v>
      </c>
      <c r="B33" s="10" t="s">
        <v>5</v>
      </c>
      <c r="C33" s="10" t="s">
        <v>78</v>
      </c>
      <c r="D33" s="20">
        <v>38109</v>
      </c>
      <c r="E33" s="8">
        <v>9.77</v>
      </c>
      <c r="F33" s="9">
        <v>6.77</v>
      </c>
      <c r="G33" s="1">
        <v>51144</v>
      </c>
      <c r="H33" s="28">
        <f t="shared" si="2"/>
        <v>1.1741046831955924</v>
      </c>
      <c r="I33" s="31">
        <v>2</v>
      </c>
      <c r="J33" s="37">
        <f t="shared" si="0"/>
        <v>3.5958953168044072</v>
      </c>
      <c r="K33" s="37">
        <v>3</v>
      </c>
      <c r="L33" s="37">
        <v>0.6</v>
      </c>
      <c r="M33" s="49">
        <v>6</v>
      </c>
      <c r="N33" s="17" t="s">
        <v>19</v>
      </c>
      <c r="O33" s="42">
        <v>0.34375</v>
      </c>
      <c r="P33" s="42">
        <v>0.63541666666666663</v>
      </c>
    </row>
    <row r="34" spans="1:16" x14ac:dyDescent="0.2">
      <c r="A34" s="10" t="s">
        <v>79</v>
      </c>
      <c r="B34" s="10" t="s">
        <v>5</v>
      </c>
      <c r="C34" s="10" t="s">
        <v>80</v>
      </c>
      <c r="D34" s="20">
        <v>38103</v>
      </c>
      <c r="E34" s="8">
        <v>6.07</v>
      </c>
      <c r="F34" s="9">
        <v>6.07</v>
      </c>
      <c r="G34" s="1">
        <v>84070</v>
      </c>
      <c r="H34" s="28">
        <f t="shared" si="2"/>
        <v>1.929981634527089</v>
      </c>
      <c r="I34" s="31">
        <v>1</v>
      </c>
      <c r="J34" s="37">
        <f t="shared" si="0"/>
        <v>3.140018365472911</v>
      </c>
      <c r="K34" s="37">
        <v>3</v>
      </c>
      <c r="L34" s="37">
        <v>0.1</v>
      </c>
      <c r="M34" s="49">
        <v>10</v>
      </c>
      <c r="N34" s="17" t="s">
        <v>18</v>
      </c>
      <c r="O34" s="42">
        <v>0.34375</v>
      </c>
      <c r="P34" s="42">
        <v>0.63541666666666663</v>
      </c>
    </row>
    <row r="35" spans="1:16" x14ac:dyDescent="0.2">
      <c r="A35" s="10" t="s">
        <v>81</v>
      </c>
      <c r="B35" s="10" t="s">
        <v>5</v>
      </c>
      <c r="C35" s="10" t="s">
        <v>82</v>
      </c>
      <c r="D35" s="20">
        <v>38114</v>
      </c>
      <c r="E35" s="11">
        <v>6.04</v>
      </c>
      <c r="F35" s="12">
        <v>5.04</v>
      </c>
      <c r="G35" s="1">
        <v>56155</v>
      </c>
      <c r="H35" s="28">
        <f t="shared" si="2"/>
        <v>1.2891414141414141</v>
      </c>
      <c r="I35" s="12">
        <v>1</v>
      </c>
      <c r="J35" s="39">
        <f t="shared" si="0"/>
        <v>2.7508585858585857</v>
      </c>
      <c r="K35" s="39">
        <v>2</v>
      </c>
      <c r="L35" s="39">
        <v>0.8</v>
      </c>
      <c r="M35" s="52">
        <v>7</v>
      </c>
      <c r="N35" s="18" t="s">
        <v>30</v>
      </c>
      <c r="O35" s="42">
        <v>0.34375</v>
      </c>
      <c r="P35" s="42">
        <v>0.67708333333333337</v>
      </c>
    </row>
    <row r="36" spans="1:16" x14ac:dyDescent="0.2">
      <c r="A36" s="10" t="s">
        <v>83</v>
      </c>
      <c r="B36" s="10" t="s">
        <v>5</v>
      </c>
      <c r="C36" s="20" t="s">
        <v>84</v>
      </c>
      <c r="D36" s="20">
        <v>38053</v>
      </c>
      <c r="E36" s="8">
        <v>15.99</v>
      </c>
      <c r="F36" s="9">
        <v>7.99</v>
      </c>
      <c r="G36" s="3">
        <v>70058</v>
      </c>
      <c r="H36" s="28">
        <f t="shared" si="2"/>
        <v>1.6083103764921947</v>
      </c>
      <c r="I36" s="9">
        <v>2</v>
      </c>
      <c r="J36" s="38">
        <f t="shared" si="0"/>
        <v>4.3816896235078051</v>
      </c>
      <c r="K36" s="38">
        <v>4</v>
      </c>
      <c r="L36" s="38">
        <v>0.4</v>
      </c>
      <c r="M36" s="51">
        <v>1</v>
      </c>
      <c r="N36" s="17" t="s">
        <v>18</v>
      </c>
      <c r="O36" s="42">
        <v>0.38541666666666669</v>
      </c>
      <c r="P36" s="42">
        <v>0.67708333333333337</v>
      </c>
    </row>
    <row r="37" spans="1:16" x14ac:dyDescent="0.2">
      <c r="A37" s="10" t="s">
        <v>85</v>
      </c>
      <c r="B37" s="10" t="s">
        <v>5</v>
      </c>
      <c r="C37" s="10" t="s">
        <v>86</v>
      </c>
      <c r="D37" s="20">
        <v>38128</v>
      </c>
      <c r="E37" s="8">
        <v>4.17</v>
      </c>
      <c r="F37" s="9">
        <v>4.17</v>
      </c>
      <c r="G37" s="1">
        <v>57636</v>
      </c>
      <c r="H37" s="28">
        <f t="shared" si="2"/>
        <v>1.3231404958677686</v>
      </c>
      <c r="I37" s="31">
        <v>0.5</v>
      </c>
      <c r="J37" s="37">
        <f t="shared" si="0"/>
        <v>2.3468595041322313</v>
      </c>
      <c r="K37" s="37">
        <v>2</v>
      </c>
      <c r="L37" s="37">
        <v>0.3</v>
      </c>
      <c r="M37" s="49">
        <v>1</v>
      </c>
      <c r="N37" s="17" t="s">
        <v>18</v>
      </c>
      <c r="O37" s="42">
        <v>0.34375</v>
      </c>
      <c r="P37" s="42">
        <v>0.63541666666666663</v>
      </c>
    </row>
    <row r="38" spans="1:16" x14ac:dyDescent="0.2">
      <c r="A38" s="10" t="s">
        <v>87</v>
      </c>
      <c r="B38" s="10" t="s">
        <v>5</v>
      </c>
      <c r="C38" s="10" t="s">
        <v>88</v>
      </c>
      <c r="D38" s="20">
        <v>38118</v>
      </c>
      <c r="E38" s="11">
        <v>10.88</v>
      </c>
      <c r="F38" s="9">
        <v>8</v>
      </c>
      <c r="G38" s="1">
        <v>67246</v>
      </c>
      <c r="H38" s="28">
        <f t="shared" si="2"/>
        <v>1.5437557392102847</v>
      </c>
      <c r="I38" s="9">
        <v>3</v>
      </c>
      <c r="J38" s="38">
        <f t="shared" si="0"/>
        <v>3.456244260789715</v>
      </c>
      <c r="K38" s="38">
        <v>3</v>
      </c>
      <c r="L38" s="38">
        <v>0.5</v>
      </c>
      <c r="M38" s="51">
        <v>5</v>
      </c>
      <c r="N38" s="17" t="s">
        <v>39</v>
      </c>
      <c r="O38" s="42">
        <v>0.34375</v>
      </c>
      <c r="P38" s="42">
        <v>0.63541666666666663</v>
      </c>
    </row>
    <row r="39" spans="1:16" x14ac:dyDescent="0.2">
      <c r="A39" s="10" t="s">
        <v>89</v>
      </c>
      <c r="B39" s="10" t="s">
        <v>186</v>
      </c>
      <c r="C39" s="10" t="s">
        <v>90</v>
      </c>
      <c r="D39" s="20">
        <v>38109</v>
      </c>
      <c r="E39" s="8">
        <v>5</v>
      </c>
      <c r="F39" s="9">
        <v>5</v>
      </c>
      <c r="G39" s="1">
        <v>0</v>
      </c>
      <c r="H39" s="28">
        <f t="shared" si="2"/>
        <v>0</v>
      </c>
      <c r="I39" s="31">
        <v>0</v>
      </c>
      <c r="J39" s="37">
        <f t="shared" si="0"/>
        <v>5</v>
      </c>
      <c r="K39" s="37">
        <v>5</v>
      </c>
      <c r="L39" s="37"/>
      <c r="M39" s="49">
        <v>6</v>
      </c>
      <c r="N39" s="17" t="s">
        <v>19</v>
      </c>
      <c r="O39" s="43"/>
      <c r="P39" s="43"/>
    </row>
    <row r="40" spans="1:16" x14ac:dyDescent="0.2">
      <c r="A40" s="10" t="s">
        <v>91</v>
      </c>
      <c r="B40" s="10" t="s">
        <v>5</v>
      </c>
      <c r="C40" s="10" t="s">
        <v>92</v>
      </c>
      <c r="D40" s="20">
        <v>38109</v>
      </c>
      <c r="E40" s="8">
        <v>13.5</v>
      </c>
      <c r="F40" s="9">
        <v>7.5</v>
      </c>
      <c r="G40" s="1">
        <v>78213</v>
      </c>
      <c r="H40" s="28">
        <f t="shared" si="2"/>
        <v>1.7955234159779614</v>
      </c>
      <c r="I40" s="31">
        <v>1</v>
      </c>
      <c r="J40" s="37">
        <f t="shared" si="0"/>
        <v>4.7044765840220384</v>
      </c>
      <c r="K40" s="37">
        <v>4</v>
      </c>
      <c r="L40" s="37">
        <v>0.7</v>
      </c>
      <c r="M40" s="49">
        <v>6</v>
      </c>
      <c r="N40" s="17" t="s">
        <v>19</v>
      </c>
      <c r="O40" s="42">
        <v>0.34375</v>
      </c>
      <c r="P40" s="42">
        <v>0.63541666666666663</v>
      </c>
    </row>
    <row r="41" spans="1:16" x14ac:dyDescent="0.2">
      <c r="A41" s="10" t="s">
        <v>93</v>
      </c>
      <c r="B41" s="10" t="s">
        <v>5</v>
      </c>
      <c r="C41" s="10" t="s">
        <v>94</v>
      </c>
      <c r="D41" s="20">
        <v>38116</v>
      </c>
      <c r="E41" s="8">
        <v>5</v>
      </c>
      <c r="F41" s="9">
        <v>5</v>
      </c>
      <c r="G41" s="1">
        <v>55570</v>
      </c>
      <c r="H41" s="28">
        <f t="shared" si="2"/>
        <v>1.2757116620752984</v>
      </c>
      <c r="I41" s="31">
        <v>1.5</v>
      </c>
      <c r="J41" s="37">
        <f t="shared" si="0"/>
        <v>2.2242883379247016</v>
      </c>
      <c r="K41" s="37">
        <v>2</v>
      </c>
      <c r="L41" s="37">
        <v>0.2</v>
      </c>
      <c r="M41" s="49">
        <v>6</v>
      </c>
      <c r="N41" s="17" t="s">
        <v>19</v>
      </c>
      <c r="O41" s="42">
        <v>0.38541666666666669</v>
      </c>
      <c r="P41" s="42">
        <v>0.67708333333333337</v>
      </c>
    </row>
    <row r="42" spans="1:16" x14ac:dyDescent="0.2">
      <c r="A42" s="10" t="s">
        <v>8</v>
      </c>
      <c r="B42" s="10" t="s">
        <v>5</v>
      </c>
      <c r="C42" s="21" t="s">
        <v>9</v>
      </c>
      <c r="D42" s="20">
        <v>38127</v>
      </c>
      <c r="E42" s="8">
        <v>7.67</v>
      </c>
      <c r="F42" s="17">
        <v>5</v>
      </c>
      <c r="G42" s="1">
        <v>44786</v>
      </c>
      <c r="H42" s="28">
        <f t="shared" si="2"/>
        <v>1.0281450872359963</v>
      </c>
      <c r="I42" s="31">
        <v>1</v>
      </c>
      <c r="J42" s="38">
        <f t="shared" si="0"/>
        <v>2.9718549127640035</v>
      </c>
      <c r="K42" s="38">
        <v>3</v>
      </c>
      <c r="L42" s="38"/>
      <c r="M42" s="51">
        <v>1</v>
      </c>
      <c r="N42" s="17" t="s">
        <v>18</v>
      </c>
      <c r="O42" s="42">
        <v>0.34375</v>
      </c>
      <c r="P42" s="42">
        <v>0.67708333333333337</v>
      </c>
    </row>
    <row r="43" spans="1:16" x14ac:dyDescent="0.2">
      <c r="A43" s="10" t="s">
        <v>95</v>
      </c>
      <c r="B43" s="10" t="s">
        <v>7</v>
      </c>
      <c r="C43" s="10" t="s">
        <v>96</v>
      </c>
      <c r="D43" s="20">
        <v>38127</v>
      </c>
      <c r="E43" s="8">
        <v>2</v>
      </c>
      <c r="F43" s="9">
        <v>2</v>
      </c>
      <c r="G43" s="1">
        <v>14000</v>
      </c>
      <c r="H43" s="28">
        <f t="shared" si="2"/>
        <v>0.32139577594123048</v>
      </c>
      <c r="I43" s="9">
        <v>0.5</v>
      </c>
      <c r="J43" s="38">
        <f t="shared" si="0"/>
        <v>1.1786042240587695</v>
      </c>
      <c r="K43" s="38">
        <v>1</v>
      </c>
      <c r="L43" s="38">
        <v>0.2</v>
      </c>
      <c r="M43" s="51">
        <v>1</v>
      </c>
      <c r="N43" s="17" t="s">
        <v>18</v>
      </c>
      <c r="O43" s="42">
        <v>0.34375</v>
      </c>
      <c r="P43" s="42">
        <v>0.63541666666666663</v>
      </c>
    </row>
    <row r="44" spans="1:16" x14ac:dyDescent="0.2">
      <c r="A44" s="10" t="s">
        <v>97</v>
      </c>
      <c r="B44" s="10" t="s">
        <v>5</v>
      </c>
      <c r="C44" s="20" t="s">
        <v>98</v>
      </c>
      <c r="D44" s="20">
        <v>38127</v>
      </c>
      <c r="E44" s="8">
        <v>7.67</v>
      </c>
      <c r="F44" s="9">
        <v>5.3</v>
      </c>
      <c r="G44" s="3">
        <v>87069</v>
      </c>
      <c r="H44" s="28">
        <f t="shared" si="2"/>
        <v>1.9988292011019284</v>
      </c>
      <c r="I44" s="9">
        <v>1</v>
      </c>
      <c r="J44" s="38">
        <f t="shared" si="0"/>
        <v>2.3011707988980712</v>
      </c>
      <c r="K44" s="38">
        <v>2</v>
      </c>
      <c r="L44" s="38">
        <v>0.3</v>
      </c>
      <c r="M44" s="51">
        <v>1</v>
      </c>
      <c r="N44" s="17" t="s">
        <v>18</v>
      </c>
      <c r="O44" s="42">
        <v>0.34375</v>
      </c>
      <c r="P44" s="42">
        <v>0.67708333333333337</v>
      </c>
    </row>
    <row r="45" spans="1:16" x14ac:dyDescent="0.2">
      <c r="A45" s="10" t="s">
        <v>99</v>
      </c>
      <c r="B45" s="10" t="s">
        <v>6</v>
      </c>
      <c r="C45" s="10" t="s">
        <v>100</v>
      </c>
      <c r="D45" s="20">
        <v>38138</v>
      </c>
      <c r="E45" s="11">
        <v>4.87</v>
      </c>
      <c r="F45" s="9">
        <v>4.87</v>
      </c>
      <c r="G45" s="26">
        <v>20500</v>
      </c>
      <c r="H45" s="28">
        <f t="shared" si="2"/>
        <v>0.47061524334251609</v>
      </c>
      <c r="I45" s="9">
        <v>4</v>
      </c>
      <c r="J45" s="38">
        <f t="shared" si="0"/>
        <v>0.39938475665748374</v>
      </c>
      <c r="K45" s="38">
        <v>0.5</v>
      </c>
      <c r="L45" s="38"/>
      <c r="M45" s="51">
        <v>7</v>
      </c>
      <c r="N45" s="17" t="s">
        <v>39</v>
      </c>
      <c r="O45" s="43"/>
      <c r="P45" s="43"/>
    </row>
    <row r="46" spans="1:16" x14ac:dyDescent="0.2">
      <c r="A46" s="10" t="s">
        <v>101</v>
      </c>
      <c r="B46" s="10" t="s">
        <v>5</v>
      </c>
      <c r="C46" s="10" t="s">
        <v>102</v>
      </c>
      <c r="D46" s="20">
        <v>38118</v>
      </c>
      <c r="E46" s="11">
        <v>8.6300000000000008</v>
      </c>
      <c r="F46" s="9">
        <v>6.63</v>
      </c>
      <c r="G46" s="1">
        <v>87025</v>
      </c>
      <c r="H46" s="28">
        <f t="shared" si="2"/>
        <v>1.9978191000918273</v>
      </c>
      <c r="I46" s="9">
        <v>2</v>
      </c>
      <c r="J46" s="38">
        <f t="shared" si="0"/>
        <v>2.6321808999081728</v>
      </c>
      <c r="K46" s="38">
        <v>2</v>
      </c>
      <c r="L46" s="38">
        <v>0.6</v>
      </c>
      <c r="M46" s="51">
        <v>5</v>
      </c>
      <c r="N46" s="17" t="s">
        <v>39</v>
      </c>
      <c r="O46" s="42">
        <v>0.34375</v>
      </c>
      <c r="P46" s="42">
        <v>0.67708333333333337</v>
      </c>
    </row>
    <row r="47" spans="1:16" x14ac:dyDescent="0.2">
      <c r="A47" s="10" t="s">
        <v>194</v>
      </c>
      <c r="B47" s="10" t="s">
        <v>5</v>
      </c>
      <c r="C47" s="10" t="s">
        <v>103</v>
      </c>
      <c r="D47" s="20">
        <v>38107</v>
      </c>
      <c r="E47" s="8">
        <v>5.49</v>
      </c>
      <c r="F47" s="9">
        <v>5.49</v>
      </c>
      <c r="G47" s="3">
        <v>86387</v>
      </c>
      <c r="H47" s="28">
        <f t="shared" si="2"/>
        <v>1.9831726354453627</v>
      </c>
      <c r="I47" s="9">
        <v>1</v>
      </c>
      <c r="J47" s="38">
        <f t="shared" si="0"/>
        <v>2.5068273645546375</v>
      </c>
      <c r="K47" s="38">
        <v>2</v>
      </c>
      <c r="L47" s="38">
        <v>0.5</v>
      </c>
      <c r="M47" s="51">
        <v>10</v>
      </c>
      <c r="N47" s="17" t="s">
        <v>18</v>
      </c>
      <c r="O47" s="42">
        <v>0.34375</v>
      </c>
      <c r="P47" s="42">
        <v>0.63541666666666663</v>
      </c>
    </row>
    <row r="48" spans="1:16" x14ac:dyDescent="0.2">
      <c r="A48" s="10" t="s">
        <v>104</v>
      </c>
      <c r="B48" s="10" t="s">
        <v>5</v>
      </c>
      <c r="C48" s="10" t="s">
        <v>105</v>
      </c>
      <c r="D48" s="20">
        <v>38106</v>
      </c>
      <c r="E48" s="8">
        <v>23</v>
      </c>
      <c r="F48" s="9">
        <v>10</v>
      </c>
      <c r="G48" s="1">
        <v>336151</v>
      </c>
      <c r="H48" s="28">
        <f t="shared" si="2"/>
        <v>7.716965105601469</v>
      </c>
      <c r="I48" s="31">
        <v>2</v>
      </c>
      <c r="J48" s="37">
        <f t="shared" si="0"/>
        <v>0.28303489439853102</v>
      </c>
      <c r="K48" s="37">
        <v>0.5</v>
      </c>
      <c r="L48" s="37"/>
      <c r="M48" s="49">
        <v>8</v>
      </c>
      <c r="N48" s="17" t="s">
        <v>19</v>
      </c>
      <c r="O48" s="42">
        <v>0.30208333333333331</v>
      </c>
      <c r="P48" s="42">
        <v>0.63541666666666663</v>
      </c>
    </row>
    <row r="49" spans="1:16" x14ac:dyDescent="0.2">
      <c r="A49" s="10" t="s">
        <v>106</v>
      </c>
      <c r="B49" s="10" t="s">
        <v>5</v>
      </c>
      <c r="C49" s="20" t="s">
        <v>107</v>
      </c>
      <c r="D49" s="20">
        <v>38111</v>
      </c>
      <c r="E49" s="11">
        <v>1.4</v>
      </c>
      <c r="F49" s="12">
        <v>1.4</v>
      </c>
      <c r="G49" s="1">
        <v>16500</v>
      </c>
      <c r="H49" s="28">
        <f t="shared" si="2"/>
        <v>0.37878787878787878</v>
      </c>
      <c r="I49" s="12">
        <v>0</v>
      </c>
      <c r="J49" s="39">
        <f t="shared" si="0"/>
        <v>1.021212121212121</v>
      </c>
      <c r="K49" s="39">
        <v>1</v>
      </c>
      <c r="L49" s="39"/>
      <c r="M49" s="52">
        <v>7</v>
      </c>
      <c r="N49" s="18" t="s">
        <v>30</v>
      </c>
      <c r="O49" s="42">
        <v>0.34375</v>
      </c>
      <c r="P49" s="42">
        <v>0.63541666666666663</v>
      </c>
    </row>
    <row r="50" spans="1:16" x14ac:dyDescent="0.2">
      <c r="A50" s="10" t="s">
        <v>108</v>
      </c>
      <c r="B50" s="10" t="s">
        <v>5</v>
      </c>
      <c r="C50" s="10" t="s">
        <v>109</v>
      </c>
      <c r="D50" s="20">
        <v>38126</v>
      </c>
      <c r="E50" s="8">
        <v>5.72</v>
      </c>
      <c r="F50" s="9">
        <v>5.72</v>
      </c>
      <c r="G50" s="1">
        <v>71059</v>
      </c>
      <c r="H50" s="28">
        <f t="shared" si="2"/>
        <v>1.6312901744719928</v>
      </c>
      <c r="I50" s="31">
        <v>1</v>
      </c>
      <c r="J50" s="37">
        <f t="shared" si="0"/>
        <v>3.0887098255280065</v>
      </c>
      <c r="K50" s="37">
        <v>3</v>
      </c>
      <c r="L50" s="37">
        <v>0.1</v>
      </c>
      <c r="M50" s="49">
        <v>9</v>
      </c>
      <c r="N50" s="17" t="s">
        <v>18</v>
      </c>
      <c r="O50" s="42">
        <v>0.34375</v>
      </c>
      <c r="P50" s="42">
        <v>0.63541666666666663</v>
      </c>
    </row>
    <row r="51" spans="1:16" x14ac:dyDescent="0.2">
      <c r="A51" s="10" t="s">
        <v>110</v>
      </c>
      <c r="B51" s="10" t="s">
        <v>5</v>
      </c>
      <c r="C51" s="10" t="s">
        <v>111</v>
      </c>
      <c r="D51" s="20">
        <v>38104</v>
      </c>
      <c r="E51" s="8">
        <v>2.96</v>
      </c>
      <c r="F51" s="9">
        <v>2.96</v>
      </c>
      <c r="G51" s="1">
        <v>65025</v>
      </c>
      <c r="H51" s="28">
        <f t="shared" si="2"/>
        <v>1.4927685950413223</v>
      </c>
      <c r="I51" s="31">
        <v>0.5</v>
      </c>
      <c r="J51" s="37">
        <f t="shared" si="0"/>
        <v>0.96723140495867765</v>
      </c>
      <c r="K51" s="37">
        <v>1</v>
      </c>
      <c r="L51" s="37"/>
      <c r="M51" s="49">
        <v>10</v>
      </c>
      <c r="N51" s="17" t="s">
        <v>18</v>
      </c>
      <c r="O51" s="42">
        <v>0.34375</v>
      </c>
      <c r="P51" s="42">
        <v>0.63541666666666663</v>
      </c>
    </row>
    <row r="52" spans="1:16" x14ac:dyDescent="0.2">
      <c r="A52" s="10" t="s">
        <v>112</v>
      </c>
      <c r="B52" s="10" t="s">
        <v>186</v>
      </c>
      <c r="C52" s="10" t="s">
        <v>113</v>
      </c>
      <c r="D52" s="20">
        <v>38106</v>
      </c>
      <c r="E52" s="8">
        <v>6</v>
      </c>
      <c r="F52" s="9">
        <v>4</v>
      </c>
      <c r="G52" s="1">
        <v>0</v>
      </c>
      <c r="H52" s="28">
        <f t="shared" si="2"/>
        <v>0</v>
      </c>
      <c r="I52" s="9">
        <v>0</v>
      </c>
      <c r="J52" s="38">
        <f t="shared" si="0"/>
        <v>4</v>
      </c>
      <c r="K52" s="38">
        <v>4</v>
      </c>
      <c r="L52" s="38"/>
      <c r="M52" s="51">
        <v>8</v>
      </c>
      <c r="N52" s="17" t="s">
        <v>19</v>
      </c>
      <c r="O52" s="43"/>
      <c r="P52" s="43"/>
    </row>
    <row r="53" spans="1:16" x14ac:dyDescent="0.2">
      <c r="A53" s="10" t="s">
        <v>114</v>
      </c>
      <c r="B53" s="10" t="s">
        <v>5</v>
      </c>
      <c r="C53" s="10" t="s">
        <v>115</v>
      </c>
      <c r="D53" s="20">
        <v>38126</v>
      </c>
      <c r="E53" s="8">
        <v>5.47</v>
      </c>
      <c r="F53" s="9">
        <v>5.47</v>
      </c>
      <c r="G53" s="1">
        <v>94426</v>
      </c>
      <c r="H53" s="28">
        <f t="shared" si="2"/>
        <v>2.1677226813590451</v>
      </c>
      <c r="I53" s="31">
        <v>1</v>
      </c>
      <c r="J53" s="37">
        <f t="shared" si="0"/>
        <v>2.3022773186409546</v>
      </c>
      <c r="K53" s="37">
        <v>2</v>
      </c>
      <c r="L53" s="37">
        <v>0.3</v>
      </c>
      <c r="M53" s="49">
        <v>9</v>
      </c>
      <c r="N53" s="17" t="s">
        <v>18</v>
      </c>
      <c r="O53" s="42">
        <v>0.34375</v>
      </c>
      <c r="P53" s="42">
        <v>0.67708333333333337</v>
      </c>
    </row>
    <row r="54" spans="1:16" ht="14.45" customHeight="1" x14ac:dyDescent="0.2">
      <c r="A54" s="10" t="s">
        <v>116</v>
      </c>
      <c r="B54" s="10" t="s">
        <v>5</v>
      </c>
      <c r="C54" s="10" t="s">
        <v>117</v>
      </c>
      <c r="D54" s="20">
        <v>38109</v>
      </c>
      <c r="E54" s="8">
        <v>9</v>
      </c>
      <c r="F54" s="9">
        <v>7.5</v>
      </c>
      <c r="G54" s="1">
        <v>71179</v>
      </c>
      <c r="H54" s="28">
        <f t="shared" si="2"/>
        <v>1.6340449954086318</v>
      </c>
      <c r="I54" s="9">
        <v>2</v>
      </c>
      <c r="J54" s="38">
        <f t="shared" si="0"/>
        <v>3.8659550045913686</v>
      </c>
      <c r="K54" s="38">
        <v>3</v>
      </c>
      <c r="L54" s="38">
        <v>0.9</v>
      </c>
      <c r="M54" s="51">
        <v>6</v>
      </c>
      <c r="N54" s="17" t="s">
        <v>19</v>
      </c>
      <c r="O54" s="42">
        <v>0.34375</v>
      </c>
      <c r="P54" s="42">
        <v>0.63541666666666663</v>
      </c>
    </row>
    <row r="55" spans="1:16" x14ac:dyDescent="0.2">
      <c r="A55" s="10" t="s">
        <v>118</v>
      </c>
      <c r="B55" s="10" t="s">
        <v>186</v>
      </c>
      <c r="C55" s="10" t="s">
        <v>119</v>
      </c>
      <c r="D55" s="20">
        <v>38106</v>
      </c>
      <c r="E55" s="8">
        <v>2.66</v>
      </c>
      <c r="F55" s="9">
        <v>1</v>
      </c>
      <c r="G55" s="1">
        <v>0</v>
      </c>
      <c r="H55" s="28">
        <f t="shared" si="2"/>
        <v>0</v>
      </c>
      <c r="I55" s="9">
        <v>0</v>
      </c>
      <c r="J55" s="38">
        <f t="shared" si="0"/>
        <v>1</v>
      </c>
      <c r="K55" s="38">
        <v>1</v>
      </c>
      <c r="L55" s="38"/>
      <c r="M55" s="51">
        <v>8</v>
      </c>
      <c r="N55" s="17" t="s">
        <v>19</v>
      </c>
      <c r="O55" s="43"/>
      <c r="P55" s="43"/>
    </row>
    <row r="56" spans="1:16" x14ac:dyDescent="0.2">
      <c r="A56" s="10" t="s">
        <v>120</v>
      </c>
      <c r="B56" s="10" t="s">
        <v>186</v>
      </c>
      <c r="C56" s="10" t="s">
        <v>121</v>
      </c>
      <c r="D56" s="20">
        <v>38106</v>
      </c>
      <c r="E56" s="8">
        <v>6.42</v>
      </c>
      <c r="F56" s="9">
        <v>2</v>
      </c>
      <c r="G56" s="1">
        <v>0</v>
      </c>
      <c r="H56" s="28">
        <f t="shared" si="2"/>
        <v>0</v>
      </c>
      <c r="I56" s="9">
        <v>0</v>
      </c>
      <c r="J56" s="38">
        <f t="shared" si="0"/>
        <v>2</v>
      </c>
      <c r="K56" s="38">
        <v>2</v>
      </c>
      <c r="L56" s="38"/>
      <c r="M56" s="51">
        <v>8</v>
      </c>
      <c r="N56" s="17" t="s">
        <v>19</v>
      </c>
      <c r="O56" s="43"/>
      <c r="P56" s="43"/>
    </row>
    <row r="57" spans="1:16" x14ac:dyDescent="0.2">
      <c r="A57" s="10" t="s">
        <v>122</v>
      </c>
      <c r="B57" s="10" t="s">
        <v>186</v>
      </c>
      <c r="C57" s="20" t="s">
        <v>123</v>
      </c>
      <c r="D57" s="20">
        <v>38109</v>
      </c>
      <c r="E57" s="8">
        <v>5.5</v>
      </c>
      <c r="F57" s="9">
        <v>3</v>
      </c>
      <c r="G57" s="1">
        <v>0</v>
      </c>
      <c r="H57" s="28">
        <f t="shared" si="2"/>
        <v>0</v>
      </c>
      <c r="I57" s="9">
        <v>0</v>
      </c>
      <c r="J57" s="38">
        <f t="shared" si="0"/>
        <v>3</v>
      </c>
      <c r="K57" s="38">
        <v>3</v>
      </c>
      <c r="L57" s="38"/>
      <c r="M57" s="51">
        <v>8</v>
      </c>
      <c r="N57" s="17" t="s">
        <v>19</v>
      </c>
      <c r="O57" s="43"/>
      <c r="P57" s="43"/>
    </row>
    <row r="58" spans="1:16" x14ac:dyDescent="0.2">
      <c r="A58" s="10" t="s">
        <v>180</v>
      </c>
      <c r="B58" s="10" t="s">
        <v>5</v>
      </c>
      <c r="C58" s="10" t="s">
        <v>181</v>
      </c>
      <c r="D58" s="20">
        <v>38120</v>
      </c>
      <c r="E58" s="8">
        <v>8.66</v>
      </c>
      <c r="F58" s="9">
        <v>8.66</v>
      </c>
      <c r="G58" s="1">
        <v>144411</v>
      </c>
      <c r="H58" s="28">
        <f t="shared" si="2"/>
        <v>3.3152203856749312</v>
      </c>
      <c r="I58" s="31">
        <v>2</v>
      </c>
      <c r="J58" s="37">
        <f t="shared" si="0"/>
        <v>3.344779614325069</v>
      </c>
      <c r="K58" s="37">
        <v>3</v>
      </c>
      <c r="L58" s="37">
        <v>0.3</v>
      </c>
      <c r="M58" s="49">
        <v>2</v>
      </c>
      <c r="N58" s="17" t="s">
        <v>30</v>
      </c>
      <c r="O58" s="42">
        <v>0.30208333333333331</v>
      </c>
      <c r="P58" s="42">
        <v>0.59375</v>
      </c>
    </row>
    <row r="59" spans="1:16" x14ac:dyDescent="0.2">
      <c r="A59" s="10" t="s">
        <v>126</v>
      </c>
      <c r="B59" s="10" t="s">
        <v>7</v>
      </c>
      <c r="C59" s="20" t="s">
        <v>127</v>
      </c>
      <c r="D59" s="20">
        <v>38114</v>
      </c>
      <c r="E59" s="8">
        <v>6.27</v>
      </c>
      <c r="F59" s="9">
        <v>6.27</v>
      </c>
      <c r="G59" s="1">
        <v>61866</v>
      </c>
      <c r="H59" s="28">
        <f t="shared" si="2"/>
        <v>1.4202479338842975</v>
      </c>
      <c r="I59" s="9">
        <v>1</v>
      </c>
      <c r="J59" s="38">
        <f t="shared" si="0"/>
        <v>3.8497520661157019</v>
      </c>
      <c r="K59" s="38">
        <v>3</v>
      </c>
      <c r="L59" s="38">
        <v>0.8</v>
      </c>
      <c r="M59" s="51">
        <v>8</v>
      </c>
      <c r="N59" s="17" t="s">
        <v>19</v>
      </c>
      <c r="O59" s="43"/>
      <c r="P59" s="43"/>
    </row>
    <row r="60" spans="1:16" x14ac:dyDescent="0.2">
      <c r="A60" s="10" t="s">
        <v>128</v>
      </c>
      <c r="B60" s="10" t="s">
        <v>5</v>
      </c>
      <c r="C60" s="10" t="s">
        <v>129</v>
      </c>
      <c r="D60" s="20">
        <v>38114</v>
      </c>
      <c r="E60" s="11">
        <v>10.4</v>
      </c>
      <c r="F60" s="12">
        <v>10.4</v>
      </c>
      <c r="G60" s="1">
        <v>280000</v>
      </c>
      <c r="H60" s="28">
        <f t="shared" si="2"/>
        <v>6.4279155188246095</v>
      </c>
      <c r="I60" s="12">
        <v>2</v>
      </c>
      <c r="J60" s="39">
        <f t="shared" si="0"/>
        <v>1.9720844811753908</v>
      </c>
      <c r="K60" s="39">
        <v>2</v>
      </c>
      <c r="L60" s="39"/>
      <c r="M60" s="52">
        <v>7</v>
      </c>
      <c r="N60" s="18" t="s">
        <v>30</v>
      </c>
      <c r="O60" s="42">
        <v>0.30208333333333331</v>
      </c>
      <c r="P60" s="42">
        <v>0.59375</v>
      </c>
    </row>
    <row r="61" spans="1:16" x14ac:dyDescent="0.2">
      <c r="A61" s="10" t="s">
        <v>130</v>
      </c>
      <c r="B61" s="10" t="s">
        <v>6</v>
      </c>
      <c r="C61" s="10" t="s">
        <v>131</v>
      </c>
      <c r="D61" s="20">
        <v>38111</v>
      </c>
      <c r="E61" s="11">
        <v>7.29</v>
      </c>
      <c r="F61" s="12">
        <v>7.29</v>
      </c>
      <c r="G61" s="1">
        <v>104118</v>
      </c>
      <c r="H61" s="28">
        <f t="shared" si="2"/>
        <v>2.3902203856749313</v>
      </c>
      <c r="I61" s="12">
        <v>1.5</v>
      </c>
      <c r="J61" s="39">
        <f t="shared" si="0"/>
        <v>3.3997796143250687</v>
      </c>
      <c r="K61" s="39">
        <v>3</v>
      </c>
      <c r="L61" s="39">
        <v>0.4</v>
      </c>
      <c r="M61" s="52">
        <v>7</v>
      </c>
      <c r="N61" s="18" t="s">
        <v>30</v>
      </c>
      <c r="O61" s="42"/>
      <c r="P61" s="42"/>
    </row>
    <row r="62" spans="1:16" x14ac:dyDescent="0.2">
      <c r="A62" s="10" t="s">
        <v>132</v>
      </c>
      <c r="B62" s="10" t="s">
        <v>5</v>
      </c>
      <c r="C62" s="20" t="s">
        <v>133</v>
      </c>
      <c r="D62" s="20">
        <v>38104</v>
      </c>
      <c r="E62" s="11">
        <v>8.73</v>
      </c>
      <c r="F62" s="12">
        <v>8.73</v>
      </c>
      <c r="G62" s="1">
        <v>95345</v>
      </c>
      <c r="H62" s="28">
        <f t="shared" si="2"/>
        <v>2.1888200183654729</v>
      </c>
      <c r="I62" s="12">
        <v>1.5</v>
      </c>
      <c r="J62" s="39">
        <f t="shared" si="0"/>
        <v>5.041179981634528</v>
      </c>
      <c r="K62" s="39">
        <v>5</v>
      </c>
      <c r="L62" s="39"/>
      <c r="M62" s="52">
        <v>10</v>
      </c>
      <c r="N62" s="18" t="s">
        <v>30</v>
      </c>
      <c r="O62" s="42">
        <v>0.34375</v>
      </c>
      <c r="P62" s="42">
        <v>0.63541666666666663</v>
      </c>
    </row>
    <row r="63" spans="1:16" x14ac:dyDescent="0.2">
      <c r="A63" s="10" t="s">
        <v>25</v>
      </c>
      <c r="B63" s="10" t="s">
        <v>6</v>
      </c>
      <c r="C63" s="20" t="s">
        <v>26</v>
      </c>
      <c r="D63" s="20">
        <v>38112</v>
      </c>
      <c r="E63" s="8">
        <v>14.07</v>
      </c>
      <c r="F63" s="9">
        <v>14.07</v>
      </c>
      <c r="G63" s="3">
        <v>300000</v>
      </c>
      <c r="H63" s="28">
        <f t="shared" si="2"/>
        <v>6.887052341597796</v>
      </c>
      <c r="I63" s="9">
        <v>3.2</v>
      </c>
      <c r="J63" s="38">
        <f t="shared" si="0"/>
        <v>3.9829476584022041</v>
      </c>
      <c r="K63" s="38">
        <v>4</v>
      </c>
      <c r="L63" s="38"/>
      <c r="M63" s="51">
        <v>3</v>
      </c>
      <c r="N63" s="17" t="s">
        <v>18</v>
      </c>
      <c r="O63" s="43"/>
      <c r="P63" s="43"/>
    </row>
    <row r="64" spans="1:16" x14ac:dyDescent="0.2">
      <c r="A64" s="10" t="s">
        <v>27</v>
      </c>
      <c r="B64" s="10" t="s">
        <v>6</v>
      </c>
      <c r="C64" s="10" t="s">
        <v>28</v>
      </c>
      <c r="D64" s="10">
        <v>38122</v>
      </c>
      <c r="E64" s="8">
        <v>21.279</v>
      </c>
      <c r="F64" s="9">
        <v>10</v>
      </c>
      <c r="G64" s="58">
        <v>389988</v>
      </c>
      <c r="H64" s="28">
        <f t="shared" si="2"/>
        <v>8.9528925619834716</v>
      </c>
      <c r="I64" s="31">
        <v>1</v>
      </c>
      <c r="J64" s="37">
        <v>0.2</v>
      </c>
      <c r="K64" s="37">
        <v>0.5</v>
      </c>
      <c r="L64" s="37"/>
      <c r="M64" s="49">
        <v>3</v>
      </c>
      <c r="N64" s="17" t="s">
        <v>18</v>
      </c>
      <c r="O64" s="43"/>
      <c r="P64" s="43"/>
    </row>
    <row r="65" spans="1:16" x14ac:dyDescent="0.2">
      <c r="A65" s="10" t="s">
        <v>10</v>
      </c>
      <c r="B65" s="10" t="s">
        <v>5</v>
      </c>
      <c r="C65" s="21" t="s">
        <v>11</v>
      </c>
      <c r="D65" s="20">
        <v>38106</v>
      </c>
      <c r="E65" s="11">
        <v>5</v>
      </c>
      <c r="F65" s="18">
        <v>5</v>
      </c>
      <c r="G65" s="1">
        <v>52000</v>
      </c>
      <c r="H65" s="28">
        <f t="shared" si="2"/>
        <v>1.1937557392102847</v>
      </c>
      <c r="I65" s="9">
        <v>0.5</v>
      </c>
      <c r="J65" s="38">
        <f t="shared" ref="J65:J71" si="3">F65-H65-I65</f>
        <v>3.3062442607897156</v>
      </c>
      <c r="K65" s="38">
        <v>3</v>
      </c>
      <c r="L65" s="38">
        <v>0.3</v>
      </c>
      <c r="M65" s="51">
        <v>6</v>
      </c>
      <c r="N65" s="17" t="s">
        <v>19</v>
      </c>
      <c r="O65" s="42">
        <v>0.34375</v>
      </c>
      <c r="P65" s="42">
        <v>0.63541666666666663</v>
      </c>
    </row>
    <row r="66" spans="1:16" x14ac:dyDescent="0.2">
      <c r="A66" s="10" t="s">
        <v>137</v>
      </c>
      <c r="B66" s="10" t="s">
        <v>5</v>
      </c>
      <c r="C66" s="10" t="s">
        <v>138</v>
      </c>
      <c r="D66" s="20">
        <v>38119</v>
      </c>
      <c r="E66" s="11">
        <v>11.74</v>
      </c>
      <c r="F66" s="9">
        <v>8.74</v>
      </c>
      <c r="G66" s="1">
        <v>87550</v>
      </c>
      <c r="H66" s="28">
        <f t="shared" si="2"/>
        <v>2.0098714416896235</v>
      </c>
      <c r="I66" s="9">
        <v>2</v>
      </c>
      <c r="J66" s="38">
        <f t="shared" si="3"/>
        <v>4.7301285583103763</v>
      </c>
      <c r="K66" s="38">
        <v>4</v>
      </c>
      <c r="L66" s="38">
        <v>0.7</v>
      </c>
      <c r="M66" s="51">
        <v>5</v>
      </c>
      <c r="N66" s="17" t="s">
        <v>39</v>
      </c>
      <c r="O66" s="42">
        <v>0.34375</v>
      </c>
      <c r="P66" s="42">
        <v>0.63541666666666663</v>
      </c>
    </row>
    <row r="67" spans="1:16" x14ac:dyDescent="0.2">
      <c r="A67" s="10" t="s">
        <v>139</v>
      </c>
      <c r="B67" s="10" t="s">
        <v>186</v>
      </c>
      <c r="C67" s="10" t="s">
        <v>200</v>
      </c>
      <c r="D67" s="20">
        <v>38106</v>
      </c>
      <c r="E67" s="8">
        <v>2.33</v>
      </c>
      <c r="F67" s="9">
        <v>2.33</v>
      </c>
      <c r="G67" s="1">
        <v>0</v>
      </c>
      <c r="H67" s="28">
        <f t="shared" si="2"/>
        <v>0</v>
      </c>
      <c r="I67" s="31">
        <v>0</v>
      </c>
      <c r="J67" s="37">
        <f t="shared" si="3"/>
        <v>2.33</v>
      </c>
      <c r="K67" s="37">
        <v>2</v>
      </c>
      <c r="L67" s="37">
        <v>0.3</v>
      </c>
      <c r="M67" s="49">
        <v>8</v>
      </c>
      <c r="N67" s="17" t="s">
        <v>19</v>
      </c>
    </row>
    <row r="68" spans="1:16" x14ac:dyDescent="0.2">
      <c r="A68" s="10" t="s">
        <v>140</v>
      </c>
      <c r="B68" s="10" t="s">
        <v>5</v>
      </c>
      <c r="C68" s="10" t="s">
        <v>141</v>
      </c>
      <c r="D68" s="20">
        <v>38117</v>
      </c>
      <c r="E68" s="11">
        <v>16.010000000000002</v>
      </c>
      <c r="F68" s="9">
        <v>11.01</v>
      </c>
      <c r="G68" s="1">
        <v>183940</v>
      </c>
      <c r="H68" s="28">
        <f t="shared" si="2"/>
        <v>4.2226813590449952</v>
      </c>
      <c r="I68" s="9">
        <v>2.5</v>
      </c>
      <c r="J68" s="38">
        <f t="shared" si="3"/>
        <v>4.2873186409550046</v>
      </c>
      <c r="K68" s="38">
        <v>4</v>
      </c>
      <c r="L68" s="38">
        <v>0.3</v>
      </c>
      <c r="M68" s="51">
        <v>5</v>
      </c>
      <c r="N68" s="17" t="s">
        <v>39</v>
      </c>
      <c r="O68" s="42">
        <v>0.30208333333333331</v>
      </c>
      <c r="P68" s="42">
        <v>0.59375</v>
      </c>
    </row>
    <row r="69" spans="1:16" x14ac:dyDescent="0.2">
      <c r="A69" s="10" t="s">
        <v>142</v>
      </c>
      <c r="B69" s="10" t="s">
        <v>5</v>
      </c>
      <c r="C69" s="20" t="s">
        <v>143</v>
      </c>
      <c r="D69" s="20">
        <v>38104</v>
      </c>
      <c r="E69" s="11">
        <v>2.72</v>
      </c>
      <c r="F69" s="12">
        <v>2.72</v>
      </c>
      <c r="G69" s="1">
        <v>53997</v>
      </c>
      <c r="H69" s="28">
        <f t="shared" si="2"/>
        <v>1.2396005509641874</v>
      </c>
      <c r="I69" s="12">
        <v>0.5</v>
      </c>
      <c r="J69" s="39">
        <f t="shared" si="3"/>
        <v>0.98039944903581278</v>
      </c>
      <c r="K69" s="39">
        <v>1</v>
      </c>
      <c r="L69" s="39"/>
      <c r="M69" s="52">
        <v>7</v>
      </c>
      <c r="N69" s="18" t="s">
        <v>30</v>
      </c>
      <c r="O69" s="42">
        <v>0.34375</v>
      </c>
      <c r="P69" s="42">
        <v>0.63541666666666663</v>
      </c>
    </row>
    <row r="70" spans="1:16" x14ac:dyDescent="0.2">
      <c r="A70" s="10" t="s">
        <v>144</v>
      </c>
      <c r="B70" s="10" t="s">
        <v>186</v>
      </c>
      <c r="C70" s="10" t="s">
        <v>145</v>
      </c>
      <c r="D70" s="20">
        <v>38109</v>
      </c>
      <c r="E70" s="8">
        <v>15.2</v>
      </c>
      <c r="F70" s="9">
        <v>3</v>
      </c>
      <c r="G70" s="1">
        <v>0</v>
      </c>
      <c r="H70" s="28">
        <f t="shared" si="2"/>
        <v>0</v>
      </c>
      <c r="I70" s="9">
        <v>0</v>
      </c>
      <c r="J70" s="38">
        <f t="shared" si="3"/>
        <v>3</v>
      </c>
      <c r="K70" s="38">
        <v>3</v>
      </c>
      <c r="L70" s="38"/>
      <c r="M70" s="51">
        <v>6</v>
      </c>
      <c r="N70" s="17" t="s">
        <v>19</v>
      </c>
      <c r="O70" s="43"/>
      <c r="P70" s="43"/>
    </row>
    <row r="71" spans="1:16" x14ac:dyDescent="0.2">
      <c r="A71" s="10" t="s">
        <v>146</v>
      </c>
      <c r="B71" s="10" t="s">
        <v>5</v>
      </c>
      <c r="C71" s="10" t="s">
        <v>147</v>
      </c>
      <c r="D71" s="20">
        <v>38118</v>
      </c>
      <c r="E71" s="8">
        <v>4.3600000000000003</v>
      </c>
      <c r="F71" s="9">
        <v>4.3600000000000003</v>
      </c>
      <c r="G71" s="1">
        <v>40270</v>
      </c>
      <c r="H71" s="28">
        <f t="shared" si="2"/>
        <v>0.92447199265381086</v>
      </c>
      <c r="I71" s="31">
        <v>0.5</v>
      </c>
      <c r="J71" s="38">
        <f t="shared" si="3"/>
        <v>2.9355280073461896</v>
      </c>
      <c r="K71" s="38">
        <v>2</v>
      </c>
      <c r="L71" s="38">
        <v>0.9</v>
      </c>
      <c r="M71" s="51">
        <v>5</v>
      </c>
      <c r="N71" s="17" t="s">
        <v>19</v>
      </c>
      <c r="O71" s="43"/>
      <c r="P71" s="43"/>
    </row>
    <row r="72" spans="1:16" x14ac:dyDescent="0.2">
      <c r="A72" s="10" t="s">
        <v>185</v>
      </c>
      <c r="B72" s="10" t="s">
        <v>6</v>
      </c>
      <c r="C72" s="20" t="s">
        <v>29</v>
      </c>
      <c r="D72" s="20">
        <v>38112</v>
      </c>
      <c r="E72" s="11">
        <v>0.84799999999999998</v>
      </c>
      <c r="F72" s="12">
        <v>0.84799999999999998</v>
      </c>
      <c r="G72" s="58">
        <v>20135</v>
      </c>
      <c r="H72" s="28">
        <f t="shared" si="2"/>
        <v>0.46223599632690543</v>
      </c>
      <c r="I72" s="12">
        <v>0.2</v>
      </c>
      <c r="J72" s="39">
        <f>(F72-H72-I72)</f>
        <v>0.18576400367309454</v>
      </c>
      <c r="K72" s="39">
        <v>0.5</v>
      </c>
      <c r="L72" s="39"/>
      <c r="M72" s="52">
        <v>3</v>
      </c>
      <c r="N72" s="18" t="s">
        <v>30</v>
      </c>
      <c r="O72" s="18"/>
      <c r="P72" s="18"/>
    </row>
    <row r="73" spans="1:16" x14ac:dyDescent="0.2">
      <c r="A73" s="10" t="s">
        <v>150</v>
      </c>
      <c r="B73" s="10" t="s">
        <v>5</v>
      </c>
      <c r="C73" s="10" t="s">
        <v>151</v>
      </c>
      <c r="D73" s="20">
        <v>38128</v>
      </c>
      <c r="E73" s="8">
        <v>10.17</v>
      </c>
      <c r="F73" s="9">
        <v>10.17</v>
      </c>
      <c r="G73" s="1">
        <v>145850</v>
      </c>
      <c r="H73" s="28">
        <f t="shared" si="2"/>
        <v>3.3482552800734617</v>
      </c>
      <c r="I73" s="9">
        <v>3</v>
      </c>
      <c r="J73" s="38">
        <f t="shared" ref="J73:J94" si="4">F73-H73-I73</f>
        <v>3.8217447199265386</v>
      </c>
      <c r="K73" s="38">
        <v>3</v>
      </c>
      <c r="L73" s="38">
        <v>0.8</v>
      </c>
      <c r="M73" s="51">
        <v>1</v>
      </c>
      <c r="N73" s="17" t="s">
        <v>18</v>
      </c>
      <c r="O73" s="42">
        <v>0.30208333333333331</v>
      </c>
      <c r="P73" s="42">
        <v>0.59375</v>
      </c>
    </row>
    <row r="74" spans="1:16" ht="14.45" customHeight="1" x14ac:dyDescent="0.2">
      <c r="A74" s="10" t="s">
        <v>152</v>
      </c>
      <c r="B74" s="10" t="s">
        <v>5</v>
      </c>
      <c r="C74" s="10" t="s">
        <v>153</v>
      </c>
      <c r="D74" s="20">
        <v>38128</v>
      </c>
      <c r="E74" s="8">
        <v>5.17</v>
      </c>
      <c r="F74" s="9">
        <v>5.17</v>
      </c>
      <c r="G74" s="1">
        <v>52000</v>
      </c>
      <c r="H74" s="28">
        <f t="shared" si="2"/>
        <v>1.1937557392102847</v>
      </c>
      <c r="I74" s="31">
        <v>1</v>
      </c>
      <c r="J74" s="37">
        <f t="shared" si="4"/>
        <v>2.9762442607897155</v>
      </c>
      <c r="K74" s="37">
        <v>3</v>
      </c>
      <c r="L74" s="37"/>
      <c r="M74" s="49">
        <v>1</v>
      </c>
      <c r="N74" s="17" t="s">
        <v>18</v>
      </c>
      <c r="O74" s="42">
        <v>0.30208333333333331</v>
      </c>
      <c r="P74" s="42">
        <v>0.63541666666666663</v>
      </c>
    </row>
    <row r="75" spans="1:16" x14ac:dyDescent="0.2">
      <c r="A75" s="10" t="s">
        <v>31</v>
      </c>
      <c r="B75" s="10" t="s">
        <v>6</v>
      </c>
      <c r="C75" s="20" t="s">
        <v>32</v>
      </c>
      <c r="D75" s="20">
        <v>38112</v>
      </c>
      <c r="E75" s="11">
        <v>1</v>
      </c>
      <c r="F75" s="12">
        <v>1</v>
      </c>
      <c r="G75" s="3">
        <v>3200</v>
      </c>
      <c r="H75" s="28">
        <f t="shared" si="2"/>
        <v>7.3461891643709823E-2</v>
      </c>
      <c r="I75" s="12">
        <v>0.5</v>
      </c>
      <c r="J75" s="39">
        <f t="shared" si="4"/>
        <v>0.42653810835629014</v>
      </c>
      <c r="K75" s="39">
        <v>0.5</v>
      </c>
      <c r="L75" s="39"/>
      <c r="M75" s="52">
        <v>3</v>
      </c>
      <c r="N75" s="18" t="s">
        <v>30</v>
      </c>
      <c r="O75" s="43"/>
      <c r="P75" s="43"/>
    </row>
    <row r="76" spans="1:16" x14ac:dyDescent="0.2">
      <c r="A76" s="10" t="s">
        <v>156</v>
      </c>
      <c r="B76" s="10" t="s">
        <v>5</v>
      </c>
      <c r="C76" s="10" t="s">
        <v>157</v>
      </c>
      <c r="D76" s="20">
        <v>38119</v>
      </c>
      <c r="E76" s="11">
        <v>3</v>
      </c>
      <c r="F76" s="9">
        <v>3</v>
      </c>
      <c r="G76" s="1">
        <v>62000</v>
      </c>
      <c r="H76" s="28">
        <f t="shared" si="2"/>
        <v>1.4233241505968779</v>
      </c>
      <c r="I76" s="9">
        <v>1</v>
      </c>
      <c r="J76" s="38">
        <f t="shared" si="4"/>
        <v>0.57667584940312211</v>
      </c>
      <c r="K76" s="38">
        <v>0.6</v>
      </c>
      <c r="L76" s="38"/>
      <c r="M76" s="51">
        <v>5</v>
      </c>
      <c r="N76" s="17" t="s">
        <v>39</v>
      </c>
      <c r="O76" s="42">
        <v>0.34375</v>
      </c>
      <c r="P76" s="42">
        <v>0.63541666666666663</v>
      </c>
    </row>
    <row r="77" spans="1:16" x14ac:dyDescent="0.2">
      <c r="A77" s="10" t="s">
        <v>158</v>
      </c>
      <c r="B77" s="10" t="s">
        <v>5</v>
      </c>
      <c r="C77" s="10" t="s">
        <v>159</v>
      </c>
      <c r="D77" s="20">
        <v>38115</v>
      </c>
      <c r="E77" s="11">
        <v>1.63</v>
      </c>
      <c r="F77" s="9">
        <v>1.63</v>
      </c>
      <c r="G77" s="1">
        <v>14595</v>
      </c>
      <c r="H77" s="28">
        <f t="shared" si="2"/>
        <v>0.33505509641873277</v>
      </c>
      <c r="I77" s="9">
        <v>0.5</v>
      </c>
      <c r="J77" s="38">
        <f t="shared" si="4"/>
        <v>0.79494490358126724</v>
      </c>
      <c r="K77" s="38">
        <v>0.8</v>
      </c>
      <c r="L77" s="38"/>
      <c r="M77" s="51">
        <v>5</v>
      </c>
      <c r="N77" s="17" t="s">
        <v>39</v>
      </c>
      <c r="O77" s="42">
        <v>0.34375</v>
      </c>
      <c r="P77" s="42">
        <v>0.63541666666666663</v>
      </c>
    </row>
    <row r="78" spans="1:16" x14ac:dyDescent="0.2">
      <c r="A78" s="10" t="s">
        <v>205</v>
      </c>
      <c r="B78" s="10" t="s">
        <v>5</v>
      </c>
      <c r="C78" s="10" t="s">
        <v>160</v>
      </c>
      <c r="D78" s="20">
        <v>38109</v>
      </c>
      <c r="E78" s="8">
        <v>7.29</v>
      </c>
      <c r="F78" s="9">
        <v>7.29</v>
      </c>
      <c r="G78" s="1">
        <v>150850</v>
      </c>
      <c r="H78" s="28">
        <f t="shared" si="2"/>
        <v>3.4630394857667586</v>
      </c>
      <c r="I78" s="31">
        <v>0.5</v>
      </c>
      <c r="J78" s="37">
        <f t="shared" si="4"/>
        <v>3.3269605142332415</v>
      </c>
      <c r="K78" s="37">
        <v>3</v>
      </c>
      <c r="L78" s="37">
        <v>0.3</v>
      </c>
      <c r="M78" s="49">
        <v>8</v>
      </c>
      <c r="N78" s="17" t="s">
        <v>19</v>
      </c>
      <c r="O78" s="42">
        <v>0.34375</v>
      </c>
      <c r="P78" s="42">
        <v>0.63541666666666663</v>
      </c>
    </row>
    <row r="79" spans="1:16" x14ac:dyDescent="0.2">
      <c r="A79" s="10" t="s">
        <v>161</v>
      </c>
      <c r="B79" s="10" t="s">
        <v>5</v>
      </c>
      <c r="C79" s="20" t="s">
        <v>162</v>
      </c>
      <c r="D79" s="20">
        <v>38114</v>
      </c>
      <c r="E79" s="11">
        <v>4.9800000000000004</v>
      </c>
      <c r="F79" s="12">
        <v>4.9800000000000004</v>
      </c>
      <c r="G79" s="1">
        <v>58750</v>
      </c>
      <c r="H79" s="28">
        <f t="shared" si="2"/>
        <v>1.3487144168962351</v>
      </c>
      <c r="I79" s="12">
        <v>1</v>
      </c>
      <c r="J79" s="39">
        <f t="shared" si="4"/>
        <v>2.6312855831037654</v>
      </c>
      <c r="K79" s="39">
        <v>2</v>
      </c>
      <c r="L79" s="39">
        <v>0.6</v>
      </c>
      <c r="M79" s="52">
        <v>9</v>
      </c>
      <c r="N79" s="18" t="s">
        <v>30</v>
      </c>
      <c r="O79" s="42">
        <v>0.34375</v>
      </c>
      <c r="P79" s="42">
        <v>0.63541666666666663</v>
      </c>
    </row>
    <row r="80" spans="1:16" x14ac:dyDescent="0.2">
      <c r="A80" s="10" t="s">
        <v>163</v>
      </c>
      <c r="B80" s="10" t="s">
        <v>5</v>
      </c>
      <c r="C80" s="20" t="s">
        <v>164</v>
      </c>
      <c r="D80" s="20">
        <v>38111</v>
      </c>
      <c r="E80" s="11">
        <v>5.82</v>
      </c>
      <c r="F80" s="12">
        <v>5.82</v>
      </c>
      <c r="G80" s="1">
        <v>47130</v>
      </c>
      <c r="H80" s="28">
        <f t="shared" si="2"/>
        <v>1.0819559228650137</v>
      </c>
      <c r="I80" s="12">
        <v>1</v>
      </c>
      <c r="J80" s="39">
        <f t="shared" si="4"/>
        <v>3.7380440771349868</v>
      </c>
      <c r="K80" s="39">
        <v>3</v>
      </c>
      <c r="L80" s="39">
        <v>0.7</v>
      </c>
      <c r="M80" s="52">
        <v>7</v>
      </c>
      <c r="N80" s="18" t="s">
        <v>30</v>
      </c>
      <c r="O80" s="42">
        <v>0.34375</v>
      </c>
      <c r="P80" s="42">
        <v>0.63541666666666663</v>
      </c>
    </row>
    <row r="81" spans="1:16" x14ac:dyDescent="0.2">
      <c r="A81" s="10" t="s">
        <v>165</v>
      </c>
      <c r="B81" s="10" t="s">
        <v>5</v>
      </c>
      <c r="C81" s="20" t="s">
        <v>166</v>
      </c>
      <c r="D81" s="20">
        <v>38111</v>
      </c>
      <c r="E81" s="11">
        <v>7.84</v>
      </c>
      <c r="F81" s="12">
        <v>7.84</v>
      </c>
      <c r="G81" s="1">
        <v>141952</v>
      </c>
      <c r="H81" s="28">
        <f t="shared" si="2"/>
        <v>3.2587695133149679</v>
      </c>
      <c r="I81" s="12">
        <v>0.5</v>
      </c>
      <c r="J81" s="39">
        <f t="shared" si="4"/>
        <v>4.0812304866850315</v>
      </c>
      <c r="K81" s="39">
        <v>4</v>
      </c>
      <c r="L81" s="39">
        <v>0.1</v>
      </c>
      <c r="M81" s="52">
        <v>7</v>
      </c>
      <c r="N81" s="18" t="s">
        <v>30</v>
      </c>
      <c r="O81" s="42">
        <v>0.34375</v>
      </c>
      <c r="P81" s="42">
        <v>0.63541666666666663</v>
      </c>
    </row>
    <row r="82" spans="1:16" x14ac:dyDescent="0.2">
      <c r="A82" s="10" t="s">
        <v>197</v>
      </c>
      <c r="B82" s="10" t="s">
        <v>186</v>
      </c>
      <c r="C82" s="10" t="s">
        <v>167</v>
      </c>
      <c r="D82" s="20">
        <v>38109</v>
      </c>
      <c r="E82" s="8">
        <v>15</v>
      </c>
      <c r="F82" s="9">
        <v>5</v>
      </c>
      <c r="G82" s="1">
        <v>0</v>
      </c>
      <c r="H82" s="28">
        <f t="shared" si="2"/>
        <v>0</v>
      </c>
      <c r="I82" s="9">
        <v>0</v>
      </c>
      <c r="J82" s="38">
        <f t="shared" si="4"/>
        <v>5</v>
      </c>
      <c r="K82" s="38">
        <v>5</v>
      </c>
      <c r="L82" s="38"/>
      <c r="M82" s="51">
        <v>6</v>
      </c>
      <c r="N82" s="17" t="s">
        <v>19</v>
      </c>
      <c r="O82" s="43"/>
      <c r="P82" s="43"/>
    </row>
    <row r="83" spans="1:16" x14ac:dyDescent="0.2">
      <c r="A83" s="10" t="s">
        <v>33</v>
      </c>
      <c r="B83" s="10" t="s">
        <v>6</v>
      </c>
      <c r="C83" s="20" t="s">
        <v>34</v>
      </c>
      <c r="D83" s="20">
        <v>38112</v>
      </c>
      <c r="E83" s="11">
        <v>6.98</v>
      </c>
      <c r="F83" s="12">
        <v>6.98</v>
      </c>
      <c r="G83" s="3">
        <v>46339</v>
      </c>
      <c r="H83" s="28">
        <f t="shared" si="2"/>
        <v>1.0637970615243342</v>
      </c>
      <c r="I83" s="12">
        <v>3</v>
      </c>
      <c r="J83" s="39">
        <f t="shared" si="4"/>
        <v>2.9162029384756663</v>
      </c>
      <c r="K83" s="39">
        <v>2</v>
      </c>
      <c r="L83" s="39">
        <v>0.9</v>
      </c>
      <c r="M83" s="52">
        <v>3</v>
      </c>
      <c r="N83" s="18" t="s">
        <v>30</v>
      </c>
      <c r="O83" s="43"/>
      <c r="P83" s="43"/>
    </row>
    <row r="84" spans="1:16" x14ac:dyDescent="0.2">
      <c r="A84" s="10" t="s">
        <v>170</v>
      </c>
      <c r="B84" s="10" t="s">
        <v>5</v>
      </c>
      <c r="C84" s="10" t="s">
        <v>171</v>
      </c>
      <c r="D84" s="10">
        <v>38127</v>
      </c>
      <c r="E84" s="59">
        <v>11</v>
      </c>
      <c r="F84" s="9">
        <v>5</v>
      </c>
      <c r="G84" s="56">
        <v>62456</v>
      </c>
      <c r="H84" s="28">
        <f t="shared" si="2"/>
        <v>1.4337924701561064</v>
      </c>
      <c r="I84" s="31">
        <v>1</v>
      </c>
      <c r="J84" s="37">
        <f t="shared" si="4"/>
        <v>2.5662075298438936</v>
      </c>
      <c r="K84" s="37">
        <v>2</v>
      </c>
      <c r="L84" s="37">
        <v>0.6</v>
      </c>
      <c r="M84" s="49">
        <v>10</v>
      </c>
      <c r="N84" s="17" t="s">
        <v>18</v>
      </c>
      <c r="O84" s="42">
        <v>0.30208333333333331</v>
      </c>
      <c r="P84" s="42">
        <v>0.63541666666666663</v>
      </c>
    </row>
    <row r="85" spans="1:16" x14ac:dyDescent="0.2">
      <c r="A85" s="23" t="s">
        <v>196</v>
      </c>
      <c r="B85" s="23" t="s">
        <v>186</v>
      </c>
      <c r="C85" s="23" t="s">
        <v>195</v>
      </c>
      <c r="D85" s="23">
        <v>38126</v>
      </c>
      <c r="E85" s="17">
        <v>0.23699999999999999</v>
      </c>
      <c r="F85" s="18">
        <v>0.23699999999999999</v>
      </c>
      <c r="G85" s="60">
        <v>0</v>
      </c>
      <c r="H85" s="61">
        <v>0</v>
      </c>
      <c r="I85" s="62">
        <v>0</v>
      </c>
      <c r="J85" s="36">
        <f t="shared" si="4"/>
        <v>0.23699999999999999</v>
      </c>
      <c r="K85" s="36">
        <v>0.5</v>
      </c>
      <c r="L85" s="36"/>
      <c r="M85" s="50">
        <v>9</v>
      </c>
      <c r="N85" s="18" t="s">
        <v>18</v>
      </c>
      <c r="O85" s="43"/>
      <c r="P85" s="43"/>
    </row>
    <row r="86" spans="1:16" x14ac:dyDescent="0.2">
      <c r="A86" s="20" t="s">
        <v>16</v>
      </c>
      <c r="B86" s="23" t="s">
        <v>186</v>
      </c>
      <c r="C86" s="20" t="s">
        <v>17</v>
      </c>
      <c r="D86" s="10">
        <v>38118</v>
      </c>
      <c r="E86" s="8">
        <v>1.8979999999999999</v>
      </c>
      <c r="F86" s="9">
        <v>1.8979999999999999</v>
      </c>
      <c r="G86" s="3">
        <v>0</v>
      </c>
      <c r="H86" s="28">
        <v>0</v>
      </c>
      <c r="I86" s="31">
        <v>0</v>
      </c>
      <c r="J86" s="37">
        <f t="shared" si="4"/>
        <v>1.8979999999999999</v>
      </c>
      <c r="K86" s="37">
        <v>1</v>
      </c>
      <c r="L86" s="37">
        <v>0.9</v>
      </c>
      <c r="M86" s="49">
        <v>5</v>
      </c>
      <c r="N86" s="17" t="s">
        <v>19</v>
      </c>
      <c r="O86" s="43"/>
      <c r="P86" s="43"/>
    </row>
    <row r="87" spans="1:16" x14ac:dyDescent="0.2">
      <c r="A87" s="10" t="s">
        <v>66</v>
      </c>
      <c r="B87" s="10" t="s">
        <v>5</v>
      </c>
      <c r="C87" s="20" t="s">
        <v>67</v>
      </c>
      <c r="D87" s="20">
        <v>38128</v>
      </c>
      <c r="E87" s="11">
        <v>1.3</v>
      </c>
      <c r="F87" s="12">
        <v>1.3</v>
      </c>
      <c r="G87" s="1">
        <v>13640</v>
      </c>
      <c r="H87" s="28">
        <f>G87/43560</f>
        <v>0.31313131313131315</v>
      </c>
      <c r="I87" s="12">
        <v>0</v>
      </c>
      <c r="J87" s="39">
        <f t="shared" si="4"/>
        <v>0.9868686868686869</v>
      </c>
      <c r="K87" s="39">
        <v>1</v>
      </c>
      <c r="L87" s="39"/>
      <c r="M87" s="52">
        <v>3</v>
      </c>
      <c r="N87" s="18" t="s">
        <v>30</v>
      </c>
      <c r="O87" s="42">
        <v>0.34375</v>
      </c>
      <c r="P87" s="42">
        <v>0.625</v>
      </c>
    </row>
    <row r="88" spans="1:16" x14ac:dyDescent="0.2">
      <c r="A88" s="20" t="s">
        <v>14</v>
      </c>
      <c r="B88" s="23" t="s">
        <v>186</v>
      </c>
      <c r="C88" s="20" t="s">
        <v>15</v>
      </c>
      <c r="D88" s="10">
        <v>38118</v>
      </c>
      <c r="E88" s="8">
        <v>0.82</v>
      </c>
      <c r="F88" s="9">
        <v>0.82</v>
      </c>
      <c r="G88" s="3">
        <v>0</v>
      </c>
      <c r="H88" s="28">
        <v>0</v>
      </c>
      <c r="I88" s="31">
        <v>0</v>
      </c>
      <c r="J88" s="37">
        <f t="shared" si="4"/>
        <v>0.82</v>
      </c>
      <c r="K88" s="37">
        <v>0.8</v>
      </c>
      <c r="L88" s="37"/>
      <c r="M88" s="49">
        <v>5</v>
      </c>
      <c r="N88" s="17" t="s">
        <v>19</v>
      </c>
      <c r="O88" s="43"/>
      <c r="P88" s="43"/>
    </row>
    <row r="89" spans="1:16" x14ac:dyDescent="0.2">
      <c r="A89" s="10" t="s">
        <v>172</v>
      </c>
      <c r="B89" s="10" t="s">
        <v>5</v>
      </c>
      <c r="C89" s="10" t="s">
        <v>173</v>
      </c>
      <c r="D89" s="20">
        <v>38107</v>
      </c>
      <c r="E89" s="8">
        <v>4</v>
      </c>
      <c r="F89" s="9">
        <v>4</v>
      </c>
      <c r="G89" s="1">
        <v>75100</v>
      </c>
      <c r="H89" s="28">
        <f>G89/43560</f>
        <v>1.7240587695133149</v>
      </c>
      <c r="I89" s="31">
        <v>0.5</v>
      </c>
      <c r="J89" s="37">
        <f t="shared" si="4"/>
        <v>1.7759412304866853</v>
      </c>
      <c r="K89" s="37">
        <v>1</v>
      </c>
      <c r="L89" s="37">
        <v>0.8</v>
      </c>
      <c r="M89" s="49">
        <v>10</v>
      </c>
      <c r="N89" s="17" t="s">
        <v>18</v>
      </c>
      <c r="O89" s="42">
        <v>0.34375</v>
      </c>
      <c r="P89" s="42">
        <v>0.63541666666666663</v>
      </c>
    </row>
    <row r="90" spans="1:16" x14ac:dyDescent="0.2">
      <c r="A90" s="10" t="s">
        <v>148</v>
      </c>
      <c r="B90" s="10" t="s">
        <v>5</v>
      </c>
      <c r="C90" s="20" t="s">
        <v>149</v>
      </c>
      <c r="D90" s="20">
        <v>38134</v>
      </c>
      <c r="E90" s="11">
        <v>6.07</v>
      </c>
      <c r="F90" s="12">
        <v>6.07</v>
      </c>
      <c r="G90" s="1">
        <v>51891</v>
      </c>
      <c r="H90" s="28">
        <f>G90/43560</f>
        <v>1.1912534435261708</v>
      </c>
      <c r="I90" s="12">
        <v>1</v>
      </c>
      <c r="J90" s="39">
        <f t="shared" si="4"/>
        <v>3.8787465564738293</v>
      </c>
      <c r="K90" s="39">
        <v>3</v>
      </c>
      <c r="L90" s="39">
        <v>0.9</v>
      </c>
      <c r="M90" s="52">
        <v>3</v>
      </c>
      <c r="N90" s="18" t="s">
        <v>30</v>
      </c>
      <c r="O90" s="42">
        <v>0.38541666666666669</v>
      </c>
      <c r="P90" s="42">
        <v>0.67708333333333337</v>
      </c>
    </row>
    <row r="91" spans="1:16" x14ac:dyDescent="0.2">
      <c r="A91" s="10" t="s">
        <v>168</v>
      </c>
      <c r="B91" s="10" t="s">
        <v>5</v>
      </c>
      <c r="C91" s="10" t="s">
        <v>169</v>
      </c>
      <c r="D91" s="20">
        <v>38108</v>
      </c>
      <c r="E91" s="8">
        <v>6.14</v>
      </c>
      <c r="F91" s="9">
        <v>6</v>
      </c>
      <c r="G91" s="3">
        <v>44198</v>
      </c>
      <c r="H91" s="28">
        <f>G91/43560</f>
        <v>1.0146464646464646</v>
      </c>
      <c r="I91" s="31">
        <v>1</v>
      </c>
      <c r="J91" s="37">
        <f t="shared" si="4"/>
        <v>3.9853535353535356</v>
      </c>
      <c r="K91" s="37">
        <v>4</v>
      </c>
      <c r="L91" s="37"/>
      <c r="M91" s="49">
        <v>3</v>
      </c>
      <c r="N91" s="17" t="s">
        <v>18</v>
      </c>
      <c r="O91" s="42">
        <v>0.34375</v>
      </c>
      <c r="P91" s="42">
        <v>0.63541666666666663</v>
      </c>
    </row>
    <row r="92" spans="1:16" x14ac:dyDescent="0.2">
      <c r="A92" s="10" t="s">
        <v>174</v>
      </c>
      <c r="B92" s="10" t="s">
        <v>5</v>
      </c>
      <c r="C92" s="20" t="s">
        <v>175</v>
      </c>
      <c r="D92" s="20">
        <v>38108</v>
      </c>
      <c r="E92" s="11">
        <v>8.43</v>
      </c>
      <c r="F92" s="12">
        <v>8.43</v>
      </c>
      <c r="G92" s="1">
        <v>100258</v>
      </c>
      <c r="H92" s="28">
        <f>G92/43560</f>
        <v>2.3016069788797062</v>
      </c>
      <c r="I92" s="12">
        <v>1.5</v>
      </c>
      <c r="J92" s="39">
        <f t="shared" si="4"/>
        <v>4.6283930211202939</v>
      </c>
      <c r="K92" s="39">
        <v>4</v>
      </c>
      <c r="L92" s="39">
        <v>0.6</v>
      </c>
      <c r="M92" s="52">
        <v>3</v>
      </c>
      <c r="N92" s="18" t="s">
        <v>30</v>
      </c>
      <c r="O92" s="42">
        <v>0.34375</v>
      </c>
      <c r="P92" s="42">
        <v>0.63541666666666663</v>
      </c>
    </row>
    <row r="93" spans="1:16" x14ac:dyDescent="0.2">
      <c r="A93" s="10" t="s">
        <v>176</v>
      </c>
      <c r="B93" s="10" t="s">
        <v>5</v>
      </c>
      <c r="C93" s="10" t="s">
        <v>177</v>
      </c>
      <c r="D93" s="20">
        <v>38112</v>
      </c>
      <c r="E93" s="8">
        <v>8.19</v>
      </c>
      <c r="F93" s="9">
        <v>8.19</v>
      </c>
      <c r="G93" s="1">
        <v>95220</v>
      </c>
      <c r="H93" s="28">
        <f>G93/43560</f>
        <v>2.1859504132231407</v>
      </c>
      <c r="I93" s="31">
        <v>2</v>
      </c>
      <c r="J93" s="37">
        <f t="shared" si="4"/>
        <v>4.0040495867768584</v>
      </c>
      <c r="K93" s="37">
        <v>4</v>
      </c>
      <c r="L93" s="37"/>
      <c r="M93" s="49">
        <v>3</v>
      </c>
      <c r="N93" s="17" t="s">
        <v>18</v>
      </c>
      <c r="O93" s="42">
        <v>0.34375</v>
      </c>
      <c r="P93" s="42">
        <v>0.63541666666666663</v>
      </c>
    </row>
    <row r="94" spans="1:16" x14ac:dyDescent="0.2">
      <c r="A94" s="10" t="s">
        <v>182</v>
      </c>
      <c r="B94" s="10" t="s">
        <v>5</v>
      </c>
      <c r="C94" s="10" t="s">
        <v>183</v>
      </c>
      <c r="D94" s="20">
        <v>38115</v>
      </c>
      <c r="E94" s="11">
        <v>17.53</v>
      </c>
      <c r="F94" s="9">
        <v>7.53</v>
      </c>
      <c r="G94" s="1">
        <v>84214</v>
      </c>
      <c r="H94" s="28">
        <f t="shared" ref="H94" si="5">G94/43560</f>
        <v>1.9332874196510561</v>
      </c>
      <c r="I94" s="9">
        <v>2</v>
      </c>
      <c r="J94" s="38">
        <f t="shared" si="4"/>
        <v>3.5967125803489441</v>
      </c>
      <c r="K94" s="38">
        <v>3</v>
      </c>
      <c r="L94" s="38">
        <v>0.6</v>
      </c>
      <c r="M94" s="51">
        <v>5</v>
      </c>
      <c r="N94" s="17" t="s">
        <v>39</v>
      </c>
      <c r="O94" s="42">
        <v>0.34375</v>
      </c>
      <c r="P94" s="42">
        <v>0.63541666666666663</v>
      </c>
    </row>
    <row r="95" spans="1:16" s="67" customFormat="1" x14ac:dyDescent="0.2">
      <c r="A95" s="33"/>
      <c r="B95" s="33"/>
      <c r="C95" s="33"/>
      <c r="D95" s="34" t="s">
        <v>12</v>
      </c>
      <c r="E95" s="63">
        <f t="shared" ref="E95:J95" si="6">SUM(E5:E94)</f>
        <v>690.57200000000023</v>
      </c>
      <c r="F95" s="63">
        <f t="shared" si="6"/>
        <v>514.78300000000024</v>
      </c>
      <c r="G95" s="63">
        <f t="shared" si="6"/>
        <v>7162097</v>
      </c>
      <c r="H95" s="63">
        <f t="shared" si="6"/>
        <v>164.4191230486685</v>
      </c>
      <c r="I95" s="63">
        <f t="shared" si="6"/>
        <v>103.957392</v>
      </c>
      <c r="J95" s="64">
        <f t="shared" si="6"/>
        <v>246.55937751331493</v>
      </c>
      <c r="K95" s="64"/>
      <c r="L95" s="64"/>
      <c r="M95" s="65"/>
      <c r="N95" s="66"/>
      <c r="O95" s="43"/>
      <c r="P95" s="43"/>
    </row>
    <row r="96" spans="1:16" x14ac:dyDescent="0.2">
      <c r="O96" s="70"/>
      <c r="P96" s="70"/>
    </row>
    <row r="99" spans="7:8" x14ac:dyDescent="0.2">
      <c r="G99" s="71"/>
      <c r="H99" s="72"/>
    </row>
  </sheetData>
  <sheetProtection algorithmName="SHA-512" hashValue="PFZ9CysGxgg8PheLIPj110E61MR6PdNtGShBq0qAYarVuFf65guYyStjfFcvoaumfHtHHSUCQaDXrd35oecPGA==" saltValue="4Hr/ptM2/KZmGrlGB4E4Gg==" spinCount="100000" sheet="1" objects="1" scenarios="1"/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8C20B-0262-4D52-B277-0C19FBE8374A}">
  <dimension ref="A1:J48"/>
  <sheetViews>
    <sheetView topLeftCell="A19" workbookViewId="0">
      <selection activeCell="M37" sqref="M37"/>
    </sheetView>
  </sheetViews>
  <sheetFormatPr defaultColWidth="8.7109375" defaultRowHeight="15" x14ac:dyDescent="0.25"/>
  <cols>
    <col min="1" max="1" width="27.28515625" style="73" bestFit="1" customWidth="1"/>
    <col min="2" max="2" width="11.85546875" style="73" customWidth="1"/>
    <col min="3" max="3" width="15.7109375" style="73" bestFit="1" customWidth="1"/>
    <col min="4" max="8" width="8.7109375" style="73"/>
    <col min="9" max="9" width="14" style="73" bestFit="1" customWidth="1"/>
    <col min="10" max="10" width="17" style="73" customWidth="1"/>
    <col min="11" max="16384" width="8.7109375" style="73"/>
  </cols>
  <sheetData>
    <row r="1" spans="1:10" ht="34.5" customHeight="1" x14ac:dyDescent="0.25">
      <c r="A1" s="121" t="s">
        <v>221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51.75" x14ac:dyDescent="0.25">
      <c r="A2" s="16" t="s">
        <v>215</v>
      </c>
      <c r="B2" s="5" t="s">
        <v>187</v>
      </c>
      <c r="C2" s="4" t="s">
        <v>0</v>
      </c>
      <c r="D2" s="4" t="s">
        <v>1</v>
      </c>
      <c r="E2" s="35" t="s">
        <v>201</v>
      </c>
      <c r="F2" s="48" t="s">
        <v>202</v>
      </c>
      <c r="G2" s="41" t="s">
        <v>203</v>
      </c>
      <c r="H2" s="41" t="s">
        <v>204</v>
      </c>
      <c r="I2" s="74" t="s">
        <v>206</v>
      </c>
      <c r="J2" s="96" t="s">
        <v>207</v>
      </c>
    </row>
    <row r="3" spans="1:10" x14ac:dyDescent="0.25">
      <c r="A3" s="22" t="s">
        <v>193</v>
      </c>
      <c r="B3" s="22" t="s">
        <v>186</v>
      </c>
      <c r="C3" s="22" t="s">
        <v>192</v>
      </c>
      <c r="D3" s="22">
        <v>38127</v>
      </c>
      <c r="E3" s="36">
        <v>0.23899999999999999</v>
      </c>
      <c r="F3" s="50">
        <v>10</v>
      </c>
      <c r="G3" s="45"/>
      <c r="H3" s="45"/>
      <c r="I3" s="75"/>
      <c r="J3" s="83">
        <f xml:space="preserve"> (E3*I3)</f>
        <v>0</v>
      </c>
    </row>
    <row r="4" spans="1:10" x14ac:dyDescent="0.25">
      <c r="A4" s="22" t="s">
        <v>191</v>
      </c>
      <c r="B4" s="22" t="s">
        <v>186</v>
      </c>
      <c r="C4" s="22" t="s">
        <v>192</v>
      </c>
      <c r="D4" s="22">
        <v>38127</v>
      </c>
      <c r="E4" s="36">
        <v>0.246</v>
      </c>
      <c r="F4" s="50">
        <v>10</v>
      </c>
      <c r="G4" s="45"/>
      <c r="H4" s="45"/>
      <c r="I4" s="75"/>
      <c r="J4" s="83">
        <f t="shared" ref="J4:J12" si="0" xml:space="preserve"> (E4*I4)</f>
        <v>0</v>
      </c>
    </row>
    <row r="5" spans="1:10" x14ac:dyDescent="0.25">
      <c r="A5" s="10" t="s">
        <v>54</v>
      </c>
      <c r="B5" s="10" t="s">
        <v>5</v>
      </c>
      <c r="C5" s="10" t="s">
        <v>55</v>
      </c>
      <c r="D5" s="20">
        <v>38109</v>
      </c>
      <c r="E5" s="37">
        <v>1.7311937557392105</v>
      </c>
      <c r="F5" s="49">
        <v>10</v>
      </c>
      <c r="G5" s="43"/>
      <c r="H5" s="43"/>
      <c r="I5" s="75"/>
      <c r="J5" s="83">
        <f t="shared" si="0"/>
        <v>0</v>
      </c>
    </row>
    <row r="6" spans="1:10" x14ac:dyDescent="0.25">
      <c r="A6" s="10" t="s">
        <v>72</v>
      </c>
      <c r="B6" s="10" t="s">
        <v>5</v>
      </c>
      <c r="C6" s="10" t="s">
        <v>73</v>
      </c>
      <c r="D6" s="20">
        <v>38127</v>
      </c>
      <c r="E6" s="37">
        <v>3.2283011937557395</v>
      </c>
      <c r="F6" s="49">
        <v>10</v>
      </c>
      <c r="G6" s="42">
        <v>0.34375</v>
      </c>
      <c r="H6" s="42">
        <v>0.63541666666666663</v>
      </c>
      <c r="I6" s="75"/>
      <c r="J6" s="83">
        <f t="shared" si="0"/>
        <v>0</v>
      </c>
    </row>
    <row r="7" spans="1:10" x14ac:dyDescent="0.25">
      <c r="A7" s="10" t="s">
        <v>79</v>
      </c>
      <c r="B7" s="10" t="s">
        <v>5</v>
      </c>
      <c r="C7" s="10" t="s">
        <v>80</v>
      </c>
      <c r="D7" s="20">
        <v>38103</v>
      </c>
      <c r="E7" s="37">
        <v>3.140018365472911</v>
      </c>
      <c r="F7" s="49">
        <v>10</v>
      </c>
      <c r="G7" s="42">
        <v>0.34375</v>
      </c>
      <c r="H7" s="42">
        <v>0.63541666666666663</v>
      </c>
      <c r="I7" s="75"/>
      <c r="J7" s="83">
        <f t="shared" si="0"/>
        <v>0</v>
      </c>
    </row>
    <row r="8" spans="1:10" x14ac:dyDescent="0.25">
      <c r="A8" s="10" t="s">
        <v>194</v>
      </c>
      <c r="B8" s="10" t="s">
        <v>5</v>
      </c>
      <c r="C8" s="10" t="s">
        <v>103</v>
      </c>
      <c r="D8" s="20">
        <v>38107</v>
      </c>
      <c r="E8" s="38">
        <v>2.5068273645546375</v>
      </c>
      <c r="F8" s="51">
        <v>10</v>
      </c>
      <c r="G8" s="42">
        <v>0.34375</v>
      </c>
      <c r="H8" s="42">
        <v>0.63541666666666663</v>
      </c>
      <c r="I8" s="75"/>
      <c r="J8" s="83">
        <f t="shared" si="0"/>
        <v>0</v>
      </c>
    </row>
    <row r="9" spans="1:10" x14ac:dyDescent="0.25">
      <c r="A9" s="10" t="s">
        <v>110</v>
      </c>
      <c r="B9" s="10" t="s">
        <v>5</v>
      </c>
      <c r="C9" s="10" t="s">
        <v>111</v>
      </c>
      <c r="D9" s="20">
        <v>38104</v>
      </c>
      <c r="E9" s="37">
        <v>0.96723140495867765</v>
      </c>
      <c r="F9" s="49">
        <v>10</v>
      </c>
      <c r="G9" s="42">
        <v>0.34375</v>
      </c>
      <c r="H9" s="42">
        <v>0.63541666666666663</v>
      </c>
      <c r="I9" s="75"/>
      <c r="J9" s="83">
        <f t="shared" si="0"/>
        <v>0</v>
      </c>
    </row>
    <row r="10" spans="1:10" x14ac:dyDescent="0.25">
      <c r="A10" s="10" t="s">
        <v>132</v>
      </c>
      <c r="B10" s="10" t="s">
        <v>5</v>
      </c>
      <c r="C10" s="20" t="s">
        <v>133</v>
      </c>
      <c r="D10" s="20">
        <v>38104</v>
      </c>
      <c r="E10" s="39">
        <v>5.041179981634528</v>
      </c>
      <c r="F10" s="52">
        <v>10</v>
      </c>
      <c r="G10" s="42">
        <v>0.34375</v>
      </c>
      <c r="H10" s="42">
        <v>0.63541666666666663</v>
      </c>
      <c r="I10" s="75"/>
      <c r="J10" s="83">
        <f t="shared" si="0"/>
        <v>0</v>
      </c>
    </row>
    <row r="11" spans="1:10" x14ac:dyDescent="0.25">
      <c r="A11" s="10" t="s">
        <v>170</v>
      </c>
      <c r="B11" s="10" t="s">
        <v>5</v>
      </c>
      <c r="C11" s="10" t="s">
        <v>171</v>
      </c>
      <c r="D11" s="10">
        <v>38127</v>
      </c>
      <c r="E11" s="37">
        <v>2.5662075298438936</v>
      </c>
      <c r="F11" s="49">
        <v>10</v>
      </c>
      <c r="G11" s="42">
        <v>0.30208333333333331</v>
      </c>
      <c r="H11" s="42">
        <v>0.63541666666666663</v>
      </c>
      <c r="I11" s="75"/>
      <c r="J11" s="83">
        <f t="shared" si="0"/>
        <v>0</v>
      </c>
    </row>
    <row r="12" spans="1:10" x14ac:dyDescent="0.25">
      <c r="A12" s="10" t="s">
        <v>172</v>
      </c>
      <c r="B12" s="10" t="s">
        <v>5</v>
      </c>
      <c r="C12" s="10" t="s">
        <v>173</v>
      </c>
      <c r="D12" s="20">
        <v>38107</v>
      </c>
      <c r="E12" s="37">
        <v>1.7759412304866853</v>
      </c>
      <c r="F12" s="49">
        <v>10</v>
      </c>
      <c r="G12" s="42">
        <v>0.34375</v>
      </c>
      <c r="H12" s="42">
        <v>0.63541666666666663</v>
      </c>
      <c r="I12" s="75"/>
      <c r="J12" s="83">
        <f t="shared" si="0"/>
        <v>0</v>
      </c>
    </row>
    <row r="13" spans="1:10" x14ac:dyDescent="0.25">
      <c r="A13" s="102" t="s">
        <v>216</v>
      </c>
      <c r="B13" s="116"/>
      <c r="C13" s="116"/>
      <c r="D13" s="116"/>
      <c r="E13" s="103">
        <f>SUM(E3:E12)</f>
        <v>21.441900826446286</v>
      </c>
      <c r="F13" s="117"/>
      <c r="G13" s="118"/>
      <c r="H13" s="118"/>
      <c r="I13" s="114"/>
      <c r="J13" s="115">
        <f>SUM(J3:J12)</f>
        <v>0</v>
      </c>
    </row>
    <row r="17" spans="1:10" x14ac:dyDescent="0.25">
      <c r="A17" s="106" t="s">
        <v>219</v>
      </c>
    </row>
    <row r="19" spans="1:10" ht="51.75" x14ac:dyDescent="0.25">
      <c r="A19" s="16" t="s">
        <v>215</v>
      </c>
      <c r="B19" s="5" t="s">
        <v>187</v>
      </c>
      <c r="C19" s="4" t="s">
        <v>0</v>
      </c>
      <c r="D19" s="4" t="s">
        <v>1</v>
      </c>
      <c r="E19" s="35" t="s">
        <v>201</v>
      </c>
      <c r="F19" s="48" t="s">
        <v>202</v>
      </c>
      <c r="G19" s="41" t="s">
        <v>203</v>
      </c>
      <c r="H19" s="41" t="s">
        <v>204</v>
      </c>
      <c r="I19" s="74" t="s">
        <v>206</v>
      </c>
      <c r="J19" s="96" t="s">
        <v>207</v>
      </c>
    </row>
    <row r="20" spans="1:10" x14ac:dyDescent="0.25">
      <c r="A20" s="22" t="s">
        <v>193</v>
      </c>
      <c r="B20" s="22" t="s">
        <v>186</v>
      </c>
      <c r="C20" s="22" t="s">
        <v>192</v>
      </c>
      <c r="D20" s="22">
        <v>38127</v>
      </c>
      <c r="E20" s="36">
        <v>0.23899999999999999</v>
      </c>
      <c r="F20" s="50">
        <v>10</v>
      </c>
      <c r="G20" s="45"/>
      <c r="H20" s="45"/>
      <c r="I20" s="75"/>
      <c r="J20" s="83">
        <f xml:space="preserve"> (E20*I20)</f>
        <v>0</v>
      </c>
    </row>
    <row r="21" spans="1:10" x14ac:dyDescent="0.25">
      <c r="A21" s="22" t="s">
        <v>191</v>
      </c>
      <c r="B21" s="22" t="s">
        <v>186</v>
      </c>
      <c r="C21" s="22" t="s">
        <v>192</v>
      </c>
      <c r="D21" s="22">
        <v>38127</v>
      </c>
      <c r="E21" s="36">
        <v>0.246</v>
      </c>
      <c r="F21" s="50">
        <v>10</v>
      </c>
      <c r="G21" s="45"/>
      <c r="H21" s="45"/>
      <c r="I21" s="75"/>
      <c r="J21" s="83">
        <f t="shared" ref="J21:J29" si="1" xml:space="preserve"> (E21*I21)</f>
        <v>0</v>
      </c>
    </row>
    <row r="22" spans="1:10" x14ac:dyDescent="0.25">
      <c r="A22" s="10" t="s">
        <v>54</v>
      </c>
      <c r="B22" s="10" t="s">
        <v>5</v>
      </c>
      <c r="C22" s="10" t="s">
        <v>55</v>
      </c>
      <c r="D22" s="20">
        <v>38109</v>
      </c>
      <c r="E22" s="37">
        <v>1.7311937557392105</v>
      </c>
      <c r="F22" s="49">
        <v>10</v>
      </c>
      <c r="G22" s="43"/>
      <c r="H22" s="43"/>
      <c r="I22" s="75"/>
      <c r="J22" s="83">
        <f t="shared" si="1"/>
        <v>0</v>
      </c>
    </row>
    <row r="23" spans="1:10" x14ac:dyDescent="0.25">
      <c r="A23" s="10" t="s">
        <v>72</v>
      </c>
      <c r="B23" s="10" t="s">
        <v>5</v>
      </c>
      <c r="C23" s="10" t="s">
        <v>73</v>
      </c>
      <c r="D23" s="20">
        <v>38127</v>
      </c>
      <c r="E23" s="37">
        <v>3.2283011937557395</v>
      </c>
      <c r="F23" s="49">
        <v>10</v>
      </c>
      <c r="G23" s="42">
        <v>0.34375</v>
      </c>
      <c r="H23" s="42">
        <v>0.63541666666666663</v>
      </c>
      <c r="I23" s="75"/>
      <c r="J23" s="83">
        <f t="shared" si="1"/>
        <v>0</v>
      </c>
    </row>
    <row r="24" spans="1:10" x14ac:dyDescent="0.25">
      <c r="A24" s="10" t="s">
        <v>79</v>
      </c>
      <c r="B24" s="10" t="s">
        <v>5</v>
      </c>
      <c r="C24" s="10" t="s">
        <v>80</v>
      </c>
      <c r="D24" s="20">
        <v>38103</v>
      </c>
      <c r="E24" s="37">
        <v>3.140018365472911</v>
      </c>
      <c r="F24" s="49">
        <v>10</v>
      </c>
      <c r="G24" s="42">
        <v>0.34375</v>
      </c>
      <c r="H24" s="42">
        <v>0.63541666666666663</v>
      </c>
      <c r="I24" s="75"/>
      <c r="J24" s="83">
        <f t="shared" si="1"/>
        <v>0</v>
      </c>
    </row>
    <row r="25" spans="1:10" x14ac:dyDescent="0.25">
      <c r="A25" s="10" t="s">
        <v>194</v>
      </c>
      <c r="B25" s="10" t="s">
        <v>5</v>
      </c>
      <c r="C25" s="10" t="s">
        <v>103</v>
      </c>
      <c r="D25" s="20">
        <v>38107</v>
      </c>
      <c r="E25" s="38">
        <v>2.5068273645546375</v>
      </c>
      <c r="F25" s="51">
        <v>10</v>
      </c>
      <c r="G25" s="42">
        <v>0.34375</v>
      </c>
      <c r="H25" s="42">
        <v>0.63541666666666663</v>
      </c>
      <c r="I25" s="75"/>
      <c r="J25" s="83">
        <f t="shared" si="1"/>
        <v>0</v>
      </c>
    </row>
    <row r="26" spans="1:10" x14ac:dyDescent="0.25">
      <c r="A26" s="10" t="s">
        <v>110</v>
      </c>
      <c r="B26" s="10" t="s">
        <v>5</v>
      </c>
      <c r="C26" s="10" t="s">
        <v>111</v>
      </c>
      <c r="D26" s="20">
        <v>38104</v>
      </c>
      <c r="E26" s="37">
        <v>0.96723140495867765</v>
      </c>
      <c r="F26" s="49">
        <v>10</v>
      </c>
      <c r="G26" s="42">
        <v>0.34375</v>
      </c>
      <c r="H26" s="42">
        <v>0.63541666666666663</v>
      </c>
      <c r="I26" s="75"/>
      <c r="J26" s="83">
        <f t="shared" si="1"/>
        <v>0</v>
      </c>
    </row>
    <row r="27" spans="1:10" x14ac:dyDescent="0.25">
      <c r="A27" s="10" t="s">
        <v>132</v>
      </c>
      <c r="B27" s="10" t="s">
        <v>5</v>
      </c>
      <c r="C27" s="20" t="s">
        <v>133</v>
      </c>
      <c r="D27" s="20">
        <v>38104</v>
      </c>
      <c r="E27" s="39">
        <v>5.041179981634528</v>
      </c>
      <c r="F27" s="52">
        <v>10</v>
      </c>
      <c r="G27" s="42">
        <v>0.34375</v>
      </c>
      <c r="H27" s="42">
        <v>0.63541666666666663</v>
      </c>
      <c r="I27" s="75"/>
      <c r="J27" s="83">
        <f t="shared" si="1"/>
        <v>0</v>
      </c>
    </row>
    <row r="28" spans="1:10" x14ac:dyDescent="0.25">
      <c r="A28" s="10" t="s">
        <v>170</v>
      </c>
      <c r="B28" s="10" t="s">
        <v>5</v>
      </c>
      <c r="C28" s="10" t="s">
        <v>171</v>
      </c>
      <c r="D28" s="10">
        <v>38127</v>
      </c>
      <c r="E28" s="37">
        <v>2.5662075298438936</v>
      </c>
      <c r="F28" s="49">
        <v>10</v>
      </c>
      <c r="G28" s="42">
        <v>0.30208333333333331</v>
      </c>
      <c r="H28" s="42">
        <v>0.63541666666666663</v>
      </c>
      <c r="I28" s="75"/>
      <c r="J28" s="83">
        <f t="shared" si="1"/>
        <v>0</v>
      </c>
    </row>
    <row r="29" spans="1:10" x14ac:dyDescent="0.25">
      <c r="A29" s="10" t="s">
        <v>172</v>
      </c>
      <c r="B29" s="10" t="s">
        <v>5</v>
      </c>
      <c r="C29" s="10" t="s">
        <v>173</v>
      </c>
      <c r="D29" s="20">
        <v>38107</v>
      </c>
      <c r="E29" s="37">
        <v>1.7759412304866853</v>
      </c>
      <c r="F29" s="49">
        <v>10</v>
      </c>
      <c r="G29" s="42">
        <v>0.34375</v>
      </c>
      <c r="H29" s="42">
        <v>0.63541666666666663</v>
      </c>
      <c r="I29" s="75"/>
      <c r="J29" s="83">
        <f t="shared" si="1"/>
        <v>0</v>
      </c>
    </row>
    <row r="30" spans="1:10" x14ac:dyDescent="0.25">
      <c r="A30" s="102" t="s">
        <v>216</v>
      </c>
      <c r="B30" s="116"/>
      <c r="C30" s="116"/>
      <c r="D30" s="116"/>
      <c r="E30" s="103">
        <f>SUM(E20:E29)</f>
        <v>21.441900826446286</v>
      </c>
      <c r="F30" s="117"/>
      <c r="G30" s="118"/>
      <c r="H30" s="118"/>
      <c r="I30" s="114"/>
      <c r="J30" s="115">
        <f>SUM(J20:J29)</f>
        <v>0</v>
      </c>
    </row>
    <row r="35" spans="1:10" x14ac:dyDescent="0.25">
      <c r="A35" s="106" t="s">
        <v>220</v>
      </c>
    </row>
    <row r="37" spans="1:10" ht="51.75" x14ac:dyDescent="0.25">
      <c r="A37" s="16" t="s">
        <v>215</v>
      </c>
      <c r="B37" s="5" t="s">
        <v>187</v>
      </c>
      <c r="C37" s="4" t="s">
        <v>0</v>
      </c>
      <c r="D37" s="4" t="s">
        <v>1</v>
      </c>
      <c r="E37" s="35" t="s">
        <v>201</v>
      </c>
      <c r="F37" s="48" t="s">
        <v>202</v>
      </c>
      <c r="G37" s="41" t="s">
        <v>203</v>
      </c>
      <c r="H37" s="41" t="s">
        <v>204</v>
      </c>
      <c r="I37" s="74" t="s">
        <v>206</v>
      </c>
      <c r="J37" s="96" t="s">
        <v>207</v>
      </c>
    </row>
    <row r="38" spans="1:10" x14ac:dyDescent="0.25">
      <c r="A38" s="22" t="s">
        <v>193</v>
      </c>
      <c r="B38" s="22" t="s">
        <v>186</v>
      </c>
      <c r="C38" s="22" t="s">
        <v>192</v>
      </c>
      <c r="D38" s="22">
        <v>38127</v>
      </c>
      <c r="E38" s="36">
        <v>0.23899999999999999</v>
      </c>
      <c r="F38" s="50">
        <v>10</v>
      </c>
      <c r="G38" s="45"/>
      <c r="H38" s="45"/>
      <c r="I38" s="75"/>
      <c r="J38" s="83">
        <f xml:space="preserve"> (E38*I38)</f>
        <v>0</v>
      </c>
    </row>
    <row r="39" spans="1:10" x14ac:dyDescent="0.25">
      <c r="A39" s="22" t="s">
        <v>191</v>
      </c>
      <c r="B39" s="22" t="s">
        <v>186</v>
      </c>
      <c r="C39" s="22" t="s">
        <v>192</v>
      </c>
      <c r="D39" s="22">
        <v>38127</v>
      </c>
      <c r="E39" s="36">
        <v>0.246</v>
      </c>
      <c r="F39" s="50">
        <v>10</v>
      </c>
      <c r="G39" s="45"/>
      <c r="H39" s="45"/>
      <c r="I39" s="75"/>
      <c r="J39" s="83">
        <f t="shared" ref="J39:J47" si="2" xml:space="preserve"> (E39*I39)</f>
        <v>0</v>
      </c>
    </row>
    <row r="40" spans="1:10" x14ac:dyDescent="0.25">
      <c r="A40" s="10" t="s">
        <v>54</v>
      </c>
      <c r="B40" s="10" t="s">
        <v>5</v>
      </c>
      <c r="C40" s="10" t="s">
        <v>55</v>
      </c>
      <c r="D40" s="20">
        <v>38109</v>
      </c>
      <c r="E40" s="37">
        <v>1.7311937557392105</v>
      </c>
      <c r="F40" s="49">
        <v>10</v>
      </c>
      <c r="G40" s="43"/>
      <c r="H40" s="43"/>
      <c r="I40" s="75"/>
      <c r="J40" s="83">
        <f t="shared" si="2"/>
        <v>0</v>
      </c>
    </row>
    <row r="41" spans="1:10" x14ac:dyDescent="0.25">
      <c r="A41" s="10" t="s">
        <v>72</v>
      </c>
      <c r="B41" s="10" t="s">
        <v>5</v>
      </c>
      <c r="C41" s="10" t="s">
        <v>73</v>
      </c>
      <c r="D41" s="20">
        <v>38127</v>
      </c>
      <c r="E41" s="37">
        <v>3.2283011937557395</v>
      </c>
      <c r="F41" s="49">
        <v>10</v>
      </c>
      <c r="G41" s="42">
        <v>0.34375</v>
      </c>
      <c r="H41" s="42">
        <v>0.63541666666666663</v>
      </c>
      <c r="I41" s="75"/>
      <c r="J41" s="83">
        <f t="shared" si="2"/>
        <v>0</v>
      </c>
    </row>
    <row r="42" spans="1:10" x14ac:dyDescent="0.25">
      <c r="A42" s="10" t="s">
        <v>79</v>
      </c>
      <c r="B42" s="10" t="s">
        <v>5</v>
      </c>
      <c r="C42" s="10" t="s">
        <v>80</v>
      </c>
      <c r="D42" s="20">
        <v>38103</v>
      </c>
      <c r="E42" s="37">
        <v>3.140018365472911</v>
      </c>
      <c r="F42" s="49">
        <v>10</v>
      </c>
      <c r="G42" s="42">
        <v>0.34375</v>
      </c>
      <c r="H42" s="42">
        <v>0.63541666666666663</v>
      </c>
      <c r="I42" s="75"/>
      <c r="J42" s="83">
        <f t="shared" si="2"/>
        <v>0</v>
      </c>
    </row>
    <row r="43" spans="1:10" x14ac:dyDescent="0.25">
      <c r="A43" s="10" t="s">
        <v>194</v>
      </c>
      <c r="B43" s="10" t="s">
        <v>5</v>
      </c>
      <c r="C43" s="10" t="s">
        <v>103</v>
      </c>
      <c r="D43" s="20">
        <v>38107</v>
      </c>
      <c r="E43" s="38">
        <v>2.5068273645546375</v>
      </c>
      <c r="F43" s="51">
        <v>10</v>
      </c>
      <c r="G43" s="42">
        <v>0.34375</v>
      </c>
      <c r="H43" s="42">
        <v>0.63541666666666663</v>
      </c>
      <c r="I43" s="75"/>
      <c r="J43" s="83">
        <f t="shared" si="2"/>
        <v>0</v>
      </c>
    </row>
    <row r="44" spans="1:10" x14ac:dyDescent="0.25">
      <c r="A44" s="10" t="s">
        <v>110</v>
      </c>
      <c r="B44" s="10" t="s">
        <v>5</v>
      </c>
      <c r="C44" s="10" t="s">
        <v>111</v>
      </c>
      <c r="D44" s="20">
        <v>38104</v>
      </c>
      <c r="E44" s="37">
        <v>0.96723140495867765</v>
      </c>
      <c r="F44" s="49">
        <v>10</v>
      </c>
      <c r="G44" s="42">
        <v>0.34375</v>
      </c>
      <c r="H44" s="42">
        <v>0.63541666666666663</v>
      </c>
      <c r="I44" s="75"/>
      <c r="J44" s="83">
        <f t="shared" si="2"/>
        <v>0</v>
      </c>
    </row>
    <row r="45" spans="1:10" x14ac:dyDescent="0.25">
      <c r="A45" s="10" t="s">
        <v>132</v>
      </c>
      <c r="B45" s="10" t="s">
        <v>5</v>
      </c>
      <c r="C45" s="20" t="s">
        <v>133</v>
      </c>
      <c r="D45" s="20">
        <v>38104</v>
      </c>
      <c r="E45" s="39">
        <v>5.041179981634528</v>
      </c>
      <c r="F45" s="52">
        <v>10</v>
      </c>
      <c r="G45" s="42">
        <v>0.34375</v>
      </c>
      <c r="H45" s="42">
        <v>0.63541666666666663</v>
      </c>
      <c r="I45" s="75"/>
      <c r="J45" s="83">
        <f t="shared" si="2"/>
        <v>0</v>
      </c>
    </row>
    <row r="46" spans="1:10" x14ac:dyDescent="0.25">
      <c r="A46" s="10" t="s">
        <v>170</v>
      </c>
      <c r="B46" s="10" t="s">
        <v>5</v>
      </c>
      <c r="C46" s="10" t="s">
        <v>171</v>
      </c>
      <c r="D46" s="10">
        <v>38127</v>
      </c>
      <c r="E46" s="37">
        <v>2.5662075298438936</v>
      </c>
      <c r="F46" s="49">
        <v>10</v>
      </c>
      <c r="G46" s="42">
        <v>0.30208333333333331</v>
      </c>
      <c r="H46" s="42">
        <v>0.63541666666666663</v>
      </c>
      <c r="I46" s="75"/>
      <c r="J46" s="83">
        <f t="shared" si="2"/>
        <v>0</v>
      </c>
    </row>
    <row r="47" spans="1:10" x14ac:dyDescent="0.25">
      <c r="A47" s="10" t="s">
        <v>172</v>
      </c>
      <c r="B47" s="10" t="s">
        <v>5</v>
      </c>
      <c r="C47" s="10" t="s">
        <v>173</v>
      </c>
      <c r="D47" s="20">
        <v>38107</v>
      </c>
      <c r="E47" s="37">
        <v>1.7759412304866853</v>
      </c>
      <c r="F47" s="49">
        <v>10</v>
      </c>
      <c r="G47" s="42">
        <v>0.34375</v>
      </c>
      <c r="H47" s="42">
        <v>0.63541666666666663</v>
      </c>
      <c r="I47" s="75"/>
      <c r="J47" s="83">
        <f t="shared" si="2"/>
        <v>0</v>
      </c>
    </row>
    <row r="48" spans="1:10" x14ac:dyDescent="0.25">
      <c r="A48" s="102" t="s">
        <v>216</v>
      </c>
      <c r="B48" s="116"/>
      <c r="C48" s="116"/>
      <c r="D48" s="116"/>
      <c r="E48" s="103">
        <f>SUM(E38:E47)</f>
        <v>21.441900826446286</v>
      </c>
      <c r="F48" s="117"/>
      <c r="G48" s="118"/>
      <c r="H48" s="118"/>
      <c r="I48" s="114"/>
      <c r="J48" s="115">
        <f>SUM(J38:J47)</f>
        <v>0</v>
      </c>
    </row>
  </sheetData>
  <sheetProtection algorithmName="SHA-512" hashValue="Rop7dX6P0t2EIad3QoFPppZOlk6A0FksTytBathLQK5/o/V+f8ByjEcb6PhEt4XJ/wcL59y+niZf0BKckNsZoA==" saltValue="1FUYRnaqOl+zpRfkkvyueg==" spinCount="100000" sheet="1" objects="1" scenarios="1"/>
  <mergeCells count="1">
    <mergeCell ref="A1:J1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D72B8-3833-4FA0-BAAF-B5663F65F916}">
  <dimension ref="A1:J49"/>
  <sheetViews>
    <sheetView tabSelected="1" workbookViewId="0">
      <selection activeCell="I39" sqref="I39:I49"/>
    </sheetView>
  </sheetViews>
  <sheetFormatPr defaultColWidth="9.140625" defaultRowHeight="15" x14ac:dyDescent="0.25"/>
  <cols>
    <col min="1" max="1" width="35.140625" style="73" customWidth="1"/>
    <col min="2" max="2" width="11" style="73" bestFit="1" customWidth="1"/>
    <col min="3" max="3" width="18.140625" style="73" bestFit="1" customWidth="1"/>
    <col min="4" max="4" width="10.140625" style="73" customWidth="1"/>
    <col min="5" max="5" width="12.42578125" style="73" customWidth="1"/>
    <col min="6" max="8" width="9.140625" style="73"/>
    <col min="9" max="9" width="14" style="73" bestFit="1" customWidth="1"/>
    <col min="10" max="10" width="19.42578125" style="73" customWidth="1"/>
    <col min="11" max="16384" width="9.140625" style="73"/>
  </cols>
  <sheetData>
    <row r="1" spans="1:10" ht="50.25" customHeight="1" x14ac:dyDescent="0.25">
      <c r="A1" s="119" t="s">
        <v>221</v>
      </c>
      <c r="B1" s="120"/>
      <c r="C1" s="120"/>
      <c r="D1" s="120"/>
      <c r="E1" s="120"/>
      <c r="F1" s="120"/>
      <c r="G1" s="120"/>
      <c r="H1" s="120"/>
      <c r="I1" s="120"/>
      <c r="J1" s="81"/>
    </row>
    <row r="2" spans="1:10" ht="51.75" x14ac:dyDescent="0.25">
      <c r="A2" s="16" t="s">
        <v>208</v>
      </c>
      <c r="B2" s="5" t="s">
        <v>187</v>
      </c>
      <c r="C2" s="4" t="s">
        <v>0</v>
      </c>
      <c r="D2" s="4" t="s">
        <v>1</v>
      </c>
      <c r="E2" s="35" t="s">
        <v>201</v>
      </c>
      <c r="F2" s="48" t="s">
        <v>202</v>
      </c>
      <c r="G2" s="41" t="s">
        <v>203</v>
      </c>
      <c r="H2" s="41" t="s">
        <v>204</v>
      </c>
      <c r="I2" s="74" t="s">
        <v>206</v>
      </c>
      <c r="J2" s="96" t="s">
        <v>207</v>
      </c>
    </row>
    <row r="3" spans="1:10" x14ac:dyDescent="0.25">
      <c r="A3" s="10" t="s">
        <v>42</v>
      </c>
      <c r="B3" s="10" t="s">
        <v>5</v>
      </c>
      <c r="C3" s="10" t="s">
        <v>43</v>
      </c>
      <c r="D3" s="20">
        <v>38002</v>
      </c>
      <c r="E3" s="39">
        <v>3.9989669421487601</v>
      </c>
      <c r="F3" s="52">
        <v>1</v>
      </c>
      <c r="G3" s="42">
        <v>0.34375</v>
      </c>
      <c r="H3" s="42">
        <v>0.63541666666666663</v>
      </c>
      <c r="I3" s="75"/>
      <c r="J3" s="83">
        <f xml:space="preserve"> (E3*I3)</f>
        <v>0</v>
      </c>
    </row>
    <row r="4" spans="1:10" x14ac:dyDescent="0.25">
      <c r="A4" s="10" t="s">
        <v>48</v>
      </c>
      <c r="B4" s="10" t="s">
        <v>5</v>
      </c>
      <c r="C4" s="20" t="s">
        <v>49</v>
      </c>
      <c r="D4" s="20">
        <v>38002</v>
      </c>
      <c r="E4" s="39">
        <v>4.636896235078054</v>
      </c>
      <c r="F4" s="52">
        <v>1</v>
      </c>
      <c r="G4" s="42">
        <v>0.30208333333333331</v>
      </c>
      <c r="H4" s="42">
        <v>0.59375</v>
      </c>
      <c r="I4" s="75"/>
      <c r="J4" s="83">
        <f t="shared" ref="J4:J12" si="0" xml:space="preserve"> (E4*I4)</f>
        <v>0</v>
      </c>
    </row>
    <row r="5" spans="1:10" x14ac:dyDescent="0.25">
      <c r="A5" s="10" t="s">
        <v>64</v>
      </c>
      <c r="B5" s="10" t="s">
        <v>5</v>
      </c>
      <c r="C5" s="10" t="s">
        <v>65</v>
      </c>
      <c r="D5" s="20">
        <v>38127</v>
      </c>
      <c r="E5" s="37">
        <v>2.9376078971533515</v>
      </c>
      <c r="F5" s="49">
        <v>1</v>
      </c>
      <c r="G5" s="42">
        <v>0.34375</v>
      </c>
      <c r="H5" s="42">
        <v>0.67708333333333337</v>
      </c>
      <c r="I5" s="75"/>
      <c r="J5" s="83">
        <f t="shared" si="0"/>
        <v>0</v>
      </c>
    </row>
    <row r="6" spans="1:10" x14ac:dyDescent="0.25">
      <c r="A6" s="10" t="s">
        <v>83</v>
      </c>
      <c r="B6" s="10" t="s">
        <v>5</v>
      </c>
      <c r="C6" s="20" t="s">
        <v>84</v>
      </c>
      <c r="D6" s="20">
        <v>38053</v>
      </c>
      <c r="E6" s="38">
        <v>4.3816896235078051</v>
      </c>
      <c r="F6" s="51">
        <v>1</v>
      </c>
      <c r="G6" s="42">
        <v>0.38541666666666669</v>
      </c>
      <c r="H6" s="42">
        <v>0.67708333333333337</v>
      </c>
      <c r="I6" s="75"/>
      <c r="J6" s="83">
        <f t="shared" si="0"/>
        <v>0</v>
      </c>
    </row>
    <row r="7" spans="1:10" x14ac:dyDescent="0.25">
      <c r="A7" s="10" t="s">
        <v>85</v>
      </c>
      <c r="B7" s="10" t="s">
        <v>5</v>
      </c>
      <c r="C7" s="10" t="s">
        <v>86</v>
      </c>
      <c r="D7" s="20">
        <v>38128</v>
      </c>
      <c r="E7" s="37">
        <v>2.3468595041322313</v>
      </c>
      <c r="F7" s="49">
        <v>1</v>
      </c>
      <c r="G7" s="42">
        <v>0.34375</v>
      </c>
      <c r="H7" s="42">
        <v>0.63541666666666663</v>
      </c>
      <c r="I7" s="75"/>
      <c r="J7" s="83">
        <f t="shared" si="0"/>
        <v>0</v>
      </c>
    </row>
    <row r="8" spans="1:10" x14ac:dyDescent="0.25">
      <c r="A8" s="10" t="s">
        <v>8</v>
      </c>
      <c r="B8" s="10" t="s">
        <v>5</v>
      </c>
      <c r="C8" s="21" t="s">
        <v>9</v>
      </c>
      <c r="D8" s="20">
        <v>38127</v>
      </c>
      <c r="E8" s="38">
        <v>2.9718549127640035</v>
      </c>
      <c r="F8" s="51">
        <v>1</v>
      </c>
      <c r="G8" s="42">
        <v>0.34375</v>
      </c>
      <c r="H8" s="42">
        <v>0.67708333333333337</v>
      </c>
      <c r="I8" s="75"/>
      <c r="J8" s="83">
        <f t="shared" si="0"/>
        <v>0</v>
      </c>
    </row>
    <row r="9" spans="1:10" x14ac:dyDescent="0.25">
      <c r="A9" s="10" t="s">
        <v>95</v>
      </c>
      <c r="B9" s="10" t="s">
        <v>7</v>
      </c>
      <c r="C9" s="10" t="s">
        <v>96</v>
      </c>
      <c r="D9" s="20">
        <v>38127</v>
      </c>
      <c r="E9" s="38">
        <v>1.1786042240587695</v>
      </c>
      <c r="F9" s="51">
        <v>1</v>
      </c>
      <c r="G9" s="42">
        <v>0.34375</v>
      </c>
      <c r="H9" s="42">
        <v>0.63541666666666663</v>
      </c>
      <c r="I9" s="75"/>
      <c r="J9" s="83">
        <f t="shared" si="0"/>
        <v>0</v>
      </c>
    </row>
    <row r="10" spans="1:10" x14ac:dyDescent="0.25">
      <c r="A10" s="10" t="s">
        <v>97</v>
      </c>
      <c r="B10" s="10" t="s">
        <v>5</v>
      </c>
      <c r="C10" s="20" t="s">
        <v>98</v>
      </c>
      <c r="D10" s="20">
        <v>38127</v>
      </c>
      <c r="E10" s="38">
        <v>2.3011707988980712</v>
      </c>
      <c r="F10" s="51">
        <v>1</v>
      </c>
      <c r="G10" s="42">
        <v>0.34375</v>
      </c>
      <c r="H10" s="42">
        <v>0.67708333333333337</v>
      </c>
      <c r="I10" s="75"/>
      <c r="J10" s="83">
        <f t="shared" si="0"/>
        <v>0</v>
      </c>
    </row>
    <row r="11" spans="1:10" x14ac:dyDescent="0.25">
      <c r="A11" s="10" t="s">
        <v>150</v>
      </c>
      <c r="B11" s="10" t="s">
        <v>5</v>
      </c>
      <c r="C11" s="10" t="s">
        <v>151</v>
      </c>
      <c r="D11" s="20">
        <v>38128</v>
      </c>
      <c r="E11" s="38">
        <v>3.8217447199265386</v>
      </c>
      <c r="F11" s="51">
        <v>1</v>
      </c>
      <c r="G11" s="42">
        <v>0.30208333333333331</v>
      </c>
      <c r="H11" s="42">
        <v>0.59375</v>
      </c>
      <c r="I11" s="75"/>
      <c r="J11" s="83">
        <f t="shared" si="0"/>
        <v>0</v>
      </c>
    </row>
    <row r="12" spans="1:10" x14ac:dyDescent="0.25">
      <c r="A12" s="10" t="s">
        <v>152</v>
      </c>
      <c r="B12" s="10" t="s">
        <v>5</v>
      </c>
      <c r="C12" s="10" t="s">
        <v>153</v>
      </c>
      <c r="D12" s="20">
        <v>38128</v>
      </c>
      <c r="E12" s="37">
        <v>2.9762442607897155</v>
      </c>
      <c r="F12" s="49">
        <v>1</v>
      </c>
      <c r="G12" s="42">
        <v>0.30208333333333331</v>
      </c>
      <c r="H12" s="42">
        <v>0.63541666666666663</v>
      </c>
      <c r="I12" s="75"/>
      <c r="J12" s="83">
        <f t="shared" si="0"/>
        <v>0</v>
      </c>
    </row>
    <row r="13" spans="1:10" x14ac:dyDescent="0.25">
      <c r="A13" s="77" t="s">
        <v>216</v>
      </c>
      <c r="B13" s="77"/>
      <c r="C13" s="77"/>
      <c r="D13" s="77"/>
      <c r="E13" s="78">
        <f>SUM(E3:E12)</f>
        <v>31.551639118457299</v>
      </c>
      <c r="F13" s="79"/>
      <c r="G13" s="80"/>
      <c r="H13" s="80"/>
      <c r="I13" s="76"/>
      <c r="J13" s="84">
        <f>SUM(J3:J12)</f>
        <v>0</v>
      </c>
    </row>
    <row r="17" spans="1:10" x14ac:dyDescent="0.25">
      <c r="A17" s="106" t="s">
        <v>219</v>
      </c>
    </row>
    <row r="19" spans="1:10" ht="51.75" x14ac:dyDescent="0.25">
      <c r="A19" s="16" t="s">
        <v>208</v>
      </c>
      <c r="B19" s="5" t="s">
        <v>187</v>
      </c>
      <c r="C19" s="4" t="s">
        <v>0</v>
      </c>
      <c r="D19" s="4" t="s">
        <v>1</v>
      </c>
      <c r="E19" s="35" t="s">
        <v>201</v>
      </c>
      <c r="F19" s="48" t="s">
        <v>202</v>
      </c>
      <c r="G19" s="41" t="s">
        <v>203</v>
      </c>
      <c r="H19" s="41" t="s">
        <v>204</v>
      </c>
      <c r="I19" s="74" t="s">
        <v>206</v>
      </c>
      <c r="J19" s="96" t="s">
        <v>207</v>
      </c>
    </row>
    <row r="20" spans="1:10" x14ac:dyDescent="0.25">
      <c r="A20" s="10" t="s">
        <v>42</v>
      </c>
      <c r="B20" s="10" t="s">
        <v>5</v>
      </c>
      <c r="C20" s="10" t="s">
        <v>43</v>
      </c>
      <c r="D20" s="20">
        <v>38002</v>
      </c>
      <c r="E20" s="39">
        <v>3.9989669421487601</v>
      </c>
      <c r="F20" s="52">
        <v>1</v>
      </c>
      <c r="G20" s="42">
        <v>0.34375</v>
      </c>
      <c r="H20" s="42">
        <v>0.63541666666666663</v>
      </c>
      <c r="I20" s="75"/>
      <c r="J20" s="83">
        <f xml:space="preserve"> (E20*I20)</f>
        <v>0</v>
      </c>
    </row>
    <row r="21" spans="1:10" x14ac:dyDescent="0.25">
      <c r="A21" s="10" t="s">
        <v>48</v>
      </c>
      <c r="B21" s="10" t="s">
        <v>5</v>
      </c>
      <c r="C21" s="20" t="s">
        <v>49</v>
      </c>
      <c r="D21" s="20">
        <v>38002</v>
      </c>
      <c r="E21" s="39">
        <v>4.636896235078054</v>
      </c>
      <c r="F21" s="52">
        <v>1</v>
      </c>
      <c r="G21" s="42">
        <v>0.30208333333333331</v>
      </c>
      <c r="H21" s="42">
        <v>0.59375</v>
      </c>
      <c r="I21" s="75"/>
      <c r="J21" s="83">
        <f t="shared" ref="J21:J29" si="1" xml:space="preserve"> (E21*I21)</f>
        <v>0</v>
      </c>
    </row>
    <row r="22" spans="1:10" x14ac:dyDescent="0.25">
      <c r="A22" s="10" t="s">
        <v>64</v>
      </c>
      <c r="B22" s="10" t="s">
        <v>5</v>
      </c>
      <c r="C22" s="10" t="s">
        <v>65</v>
      </c>
      <c r="D22" s="20">
        <v>38127</v>
      </c>
      <c r="E22" s="37">
        <v>2.9376078971533515</v>
      </c>
      <c r="F22" s="49">
        <v>1</v>
      </c>
      <c r="G22" s="42">
        <v>0.34375</v>
      </c>
      <c r="H22" s="42">
        <v>0.67708333333333337</v>
      </c>
      <c r="I22" s="75"/>
      <c r="J22" s="83">
        <f t="shared" si="1"/>
        <v>0</v>
      </c>
    </row>
    <row r="23" spans="1:10" x14ac:dyDescent="0.25">
      <c r="A23" s="10" t="s">
        <v>83</v>
      </c>
      <c r="B23" s="10" t="s">
        <v>5</v>
      </c>
      <c r="C23" s="20" t="s">
        <v>84</v>
      </c>
      <c r="D23" s="20">
        <v>38053</v>
      </c>
      <c r="E23" s="38">
        <v>4.3816896235078051</v>
      </c>
      <c r="F23" s="51">
        <v>1</v>
      </c>
      <c r="G23" s="42">
        <v>0.38541666666666669</v>
      </c>
      <c r="H23" s="42">
        <v>0.67708333333333337</v>
      </c>
      <c r="I23" s="75"/>
      <c r="J23" s="83">
        <f t="shared" si="1"/>
        <v>0</v>
      </c>
    </row>
    <row r="24" spans="1:10" x14ac:dyDescent="0.25">
      <c r="A24" s="10" t="s">
        <v>85</v>
      </c>
      <c r="B24" s="10" t="s">
        <v>5</v>
      </c>
      <c r="C24" s="10" t="s">
        <v>86</v>
      </c>
      <c r="D24" s="20">
        <v>38128</v>
      </c>
      <c r="E24" s="37">
        <v>2.3468595041322313</v>
      </c>
      <c r="F24" s="49">
        <v>1</v>
      </c>
      <c r="G24" s="42">
        <v>0.34375</v>
      </c>
      <c r="H24" s="42">
        <v>0.63541666666666663</v>
      </c>
      <c r="I24" s="75"/>
      <c r="J24" s="83">
        <f t="shared" si="1"/>
        <v>0</v>
      </c>
    </row>
    <row r="25" spans="1:10" x14ac:dyDescent="0.25">
      <c r="A25" s="10" t="s">
        <v>8</v>
      </c>
      <c r="B25" s="10" t="s">
        <v>5</v>
      </c>
      <c r="C25" s="21" t="s">
        <v>9</v>
      </c>
      <c r="D25" s="20">
        <v>38127</v>
      </c>
      <c r="E25" s="38">
        <v>2.9718549127640035</v>
      </c>
      <c r="F25" s="51">
        <v>1</v>
      </c>
      <c r="G25" s="42">
        <v>0.34375</v>
      </c>
      <c r="H25" s="42">
        <v>0.67708333333333337</v>
      </c>
      <c r="I25" s="75"/>
      <c r="J25" s="83">
        <f t="shared" si="1"/>
        <v>0</v>
      </c>
    </row>
    <row r="26" spans="1:10" x14ac:dyDescent="0.25">
      <c r="A26" s="10" t="s">
        <v>95</v>
      </c>
      <c r="B26" s="10" t="s">
        <v>7</v>
      </c>
      <c r="C26" s="10" t="s">
        <v>96</v>
      </c>
      <c r="D26" s="20">
        <v>38127</v>
      </c>
      <c r="E26" s="38">
        <v>1.1786042240587695</v>
      </c>
      <c r="F26" s="51">
        <v>1</v>
      </c>
      <c r="G26" s="42">
        <v>0.34375</v>
      </c>
      <c r="H26" s="42">
        <v>0.63541666666666663</v>
      </c>
      <c r="I26" s="75"/>
      <c r="J26" s="83">
        <f t="shared" si="1"/>
        <v>0</v>
      </c>
    </row>
    <row r="27" spans="1:10" x14ac:dyDescent="0.25">
      <c r="A27" s="10" t="s">
        <v>97</v>
      </c>
      <c r="B27" s="10" t="s">
        <v>5</v>
      </c>
      <c r="C27" s="20" t="s">
        <v>98</v>
      </c>
      <c r="D27" s="20">
        <v>38127</v>
      </c>
      <c r="E27" s="38">
        <v>2.3011707988980712</v>
      </c>
      <c r="F27" s="51">
        <v>1</v>
      </c>
      <c r="G27" s="42">
        <v>0.34375</v>
      </c>
      <c r="H27" s="42">
        <v>0.67708333333333337</v>
      </c>
      <c r="I27" s="75"/>
      <c r="J27" s="83">
        <f t="shared" si="1"/>
        <v>0</v>
      </c>
    </row>
    <row r="28" spans="1:10" x14ac:dyDescent="0.25">
      <c r="A28" s="10" t="s">
        <v>150</v>
      </c>
      <c r="B28" s="10" t="s">
        <v>5</v>
      </c>
      <c r="C28" s="10" t="s">
        <v>151</v>
      </c>
      <c r="D28" s="20">
        <v>38128</v>
      </c>
      <c r="E28" s="38">
        <v>3.8217447199265386</v>
      </c>
      <c r="F28" s="51">
        <v>1</v>
      </c>
      <c r="G28" s="42">
        <v>0.30208333333333331</v>
      </c>
      <c r="H28" s="42">
        <v>0.59375</v>
      </c>
      <c r="I28" s="75"/>
      <c r="J28" s="83">
        <f t="shared" si="1"/>
        <v>0</v>
      </c>
    </row>
    <row r="29" spans="1:10" x14ac:dyDescent="0.25">
      <c r="A29" s="10" t="s">
        <v>152</v>
      </c>
      <c r="B29" s="10" t="s">
        <v>5</v>
      </c>
      <c r="C29" s="10" t="s">
        <v>153</v>
      </c>
      <c r="D29" s="20">
        <v>38128</v>
      </c>
      <c r="E29" s="37">
        <v>2.9762442607897155</v>
      </c>
      <c r="F29" s="49">
        <v>1</v>
      </c>
      <c r="G29" s="42">
        <v>0.30208333333333331</v>
      </c>
      <c r="H29" s="42">
        <v>0.63541666666666663</v>
      </c>
      <c r="I29" s="75"/>
      <c r="J29" s="83">
        <f t="shared" si="1"/>
        <v>0</v>
      </c>
    </row>
    <row r="30" spans="1:10" x14ac:dyDescent="0.25">
      <c r="A30" s="77" t="s">
        <v>216</v>
      </c>
      <c r="B30" s="77"/>
      <c r="C30" s="77"/>
      <c r="D30" s="77"/>
      <c r="E30" s="78">
        <f>SUM(E20:E29)</f>
        <v>31.551639118457299</v>
      </c>
      <c r="F30" s="79"/>
      <c r="G30" s="80"/>
      <c r="H30" s="80"/>
      <c r="I30" s="76"/>
      <c r="J30" s="84">
        <f>SUM(J20:J29)</f>
        <v>0</v>
      </c>
    </row>
    <row r="36" spans="1:10" x14ac:dyDescent="0.25">
      <c r="A36" s="106" t="s">
        <v>220</v>
      </c>
    </row>
    <row r="38" spans="1:10" ht="51.75" x14ac:dyDescent="0.25">
      <c r="A38" s="16" t="s">
        <v>208</v>
      </c>
      <c r="B38" s="5" t="s">
        <v>187</v>
      </c>
      <c r="C38" s="4" t="s">
        <v>0</v>
      </c>
      <c r="D38" s="4" t="s">
        <v>1</v>
      </c>
      <c r="E38" s="35" t="s">
        <v>201</v>
      </c>
      <c r="F38" s="48" t="s">
        <v>202</v>
      </c>
      <c r="G38" s="41" t="s">
        <v>203</v>
      </c>
      <c r="H38" s="41" t="s">
        <v>204</v>
      </c>
      <c r="I38" s="74" t="s">
        <v>206</v>
      </c>
      <c r="J38" s="82" t="s">
        <v>207</v>
      </c>
    </row>
    <row r="39" spans="1:10" x14ac:dyDescent="0.25">
      <c r="A39" s="10" t="s">
        <v>42</v>
      </c>
      <c r="B39" s="10" t="s">
        <v>5</v>
      </c>
      <c r="C39" s="10" t="s">
        <v>43</v>
      </c>
      <c r="D39" s="20">
        <v>38002</v>
      </c>
      <c r="E39" s="39">
        <v>3.9989669421487601</v>
      </c>
      <c r="F39" s="52">
        <v>1</v>
      </c>
      <c r="G39" s="42">
        <v>0.34375</v>
      </c>
      <c r="H39" s="42">
        <v>0.63541666666666663</v>
      </c>
      <c r="I39" s="75"/>
      <c r="J39" s="83">
        <f xml:space="preserve"> (E39*I39)</f>
        <v>0</v>
      </c>
    </row>
    <row r="40" spans="1:10" x14ac:dyDescent="0.25">
      <c r="A40" s="10" t="s">
        <v>48</v>
      </c>
      <c r="B40" s="10" t="s">
        <v>5</v>
      </c>
      <c r="C40" s="20" t="s">
        <v>49</v>
      </c>
      <c r="D40" s="20">
        <v>38002</v>
      </c>
      <c r="E40" s="39">
        <v>4.636896235078054</v>
      </c>
      <c r="F40" s="52">
        <v>1</v>
      </c>
      <c r="G40" s="42">
        <v>0.30208333333333331</v>
      </c>
      <c r="H40" s="42">
        <v>0.59375</v>
      </c>
      <c r="I40" s="75"/>
      <c r="J40" s="83">
        <f t="shared" ref="J40:J48" si="2" xml:space="preserve"> (E40*I40)</f>
        <v>0</v>
      </c>
    </row>
    <row r="41" spans="1:10" x14ac:dyDescent="0.25">
      <c r="A41" s="10" t="s">
        <v>64</v>
      </c>
      <c r="B41" s="10" t="s">
        <v>5</v>
      </c>
      <c r="C41" s="10" t="s">
        <v>65</v>
      </c>
      <c r="D41" s="20">
        <v>38127</v>
      </c>
      <c r="E41" s="37">
        <v>2.9376078971533515</v>
      </c>
      <c r="F41" s="49">
        <v>1</v>
      </c>
      <c r="G41" s="42">
        <v>0.34375</v>
      </c>
      <c r="H41" s="42">
        <v>0.67708333333333337</v>
      </c>
      <c r="I41" s="75"/>
      <c r="J41" s="83">
        <f t="shared" si="2"/>
        <v>0</v>
      </c>
    </row>
    <row r="42" spans="1:10" x14ac:dyDescent="0.25">
      <c r="A42" s="10" t="s">
        <v>83</v>
      </c>
      <c r="B42" s="10" t="s">
        <v>5</v>
      </c>
      <c r="C42" s="20" t="s">
        <v>84</v>
      </c>
      <c r="D42" s="20">
        <v>38053</v>
      </c>
      <c r="E42" s="38">
        <v>4.3816896235078051</v>
      </c>
      <c r="F42" s="51">
        <v>1</v>
      </c>
      <c r="G42" s="42">
        <v>0.38541666666666669</v>
      </c>
      <c r="H42" s="42">
        <v>0.67708333333333337</v>
      </c>
      <c r="I42" s="75"/>
      <c r="J42" s="83">
        <f t="shared" si="2"/>
        <v>0</v>
      </c>
    </row>
    <row r="43" spans="1:10" x14ac:dyDescent="0.25">
      <c r="A43" s="10" t="s">
        <v>85</v>
      </c>
      <c r="B43" s="10" t="s">
        <v>5</v>
      </c>
      <c r="C43" s="10" t="s">
        <v>86</v>
      </c>
      <c r="D43" s="20">
        <v>38128</v>
      </c>
      <c r="E43" s="37">
        <v>2.3468595041322313</v>
      </c>
      <c r="F43" s="49">
        <v>1</v>
      </c>
      <c r="G43" s="42">
        <v>0.34375</v>
      </c>
      <c r="H43" s="42">
        <v>0.63541666666666663</v>
      </c>
      <c r="I43" s="75"/>
      <c r="J43" s="83">
        <f t="shared" si="2"/>
        <v>0</v>
      </c>
    </row>
    <row r="44" spans="1:10" x14ac:dyDescent="0.25">
      <c r="A44" s="10" t="s">
        <v>8</v>
      </c>
      <c r="B44" s="10" t="s">
        <v>5</v>
      </c>
      <c r="C44" s="21" t="s">
        <v>9</v>
      </c>
      <c r="D44" s="20">
        <v>38127</v>
      </c>
      <c r="E44" s="38">
        <v>2.9718549127640035</v>
      </c>
      <c r="F44" s="51">
        <v>1</v>
      </c>
      <c r="G44" s="42">
        <v>0.34375</v>
      </c>
      <c r="H44" s="42">
        <v>0.67708333333333337</v>
      </c>
      <c r="I44" s="75"/>
      <c r="J44" s="83">
        <f t="shared" si="2"/>
        <v>0</v>
      </c>
    </row>
    <row r="45" spans="1:10" x14ac:dyDescent="0.25">
      <c r="A45" s="10" t="s">
        <v>95</v>
      </c>
      <c r="B45" s="10" t="s">
        <v>7</v>
      </c>
      <c r="C45" s="10" t="s">
        <v>96</v>
      </c>
      <c r="D45" s="20">
        <v>38127</v>
      </c>
      <c r="E45" s="38">
        <v>1.1786042240587695</v>
      </c>
      <c r="F45" s="51">
        <v>1</v>
      </c>
      <c r="G45" s="42">
        <v>0.34375</v>
      </c>
      <c r="H45" s="42">
        <v>0.63541666666666663</v>
      </c>
      <c r="I45" s="75"/>
      <c r="J45" s="83">
        <f t="shared" si="2"/>
        <v>0</v>
      </c>
    </row>
    <row r="46" spans="1:10" x14ac:dyDescent="0.25">
      <c r="A46" s="10" t="s">
        <v>97</v>
      </c>
      <c r="B46" s="10" t="s">
        <v>5</v>
      </c>
      <c r="C46" s="20" t="s">
        <v>98</v>
      </c>
      <c r="D46" s="20">
        <v>38127</v>
      </c>
      <c r="E46" s="38">
        <v>2.3011707988980712</v>
      </c>
      <c r="F46" s="51">
        <v>1</v>
      </c>
      <c r="G46" s="42">
        <v>0.34375</v>
      </c>
      <c r="H46" s="42">
        <v>0.67708333333333337</v>
      </c>
      <c r="I46" s="75"/>
      <c r="J46" s="83">
        <f t="shared" si="2"/>
        <v>0</v>
      </c>
    </row>
    <row r="47" spans="1:10" x14ac:dyDescent="0.25">
      <c r="A47" s="10" t="s">
        <v>150</v>
      </c>
      <c r="B47" s="10" t="s">
        <v>5</v>
      </c>
      <c r="C47" s="10" t="s">
        <v>151</v>
      </c>
      <c r="D47" s="20">
        <v>38128</v>
      </c>
      <c r="E47" s="38">
        <v>3.8217447199265386</v>
      </c>
      <c r="F47" s="51">
        <v>1</v>
      </c>
      <c r="G47" s="42">
        <v>0.30208333333333331</v>
      </c>
      <c r="H47" s="42">
        <v>0.59375</v>
      </c>
      <c r="I47" s="75"/>
      <c r="J47" s="83">
        <f t="shared" si="2"/>
        <v>0</v>
      </c>
    </row>
    <row r="48" spans="1:10" x14ac:dyDescent="0.25">
      <c r="A48" s="10" t="s">
        <v>152</v>
      </c>
      <c r="B48" s="10" t="s">
        <v>5</v>
      </c>
      <c r="C48" s="10" t="s">
        <v>153</v>
      </c>
      <c r="D48" s="20">
        <v>38128</v>
      </c>
      <c r="E48" s="37">
        <v>2.9762442607897155</v>
      </c>
      <c r="F48" s="49">
        <v>1</v>
      </c>
      <c r="G48" s="42">
        <v>0.30208333333333331</v>
      </c>
      <c r="H48" s="42">
        <v>0.63541666666666663</v>
      </c>
      <c r="I48" s="75"/>
      <c r="J48" s="83">
        <f t="shared" si="2"/>
        <v>0</v>
      </c>
    </row>
    <row r="49" spans="1:10" x14ac:dyDescent="0.25">
      <c r="A49" s="77" t="s">
        <v>216</v>
      </c>
      <c r="B49" s="77"/>
      <c r="C49" s="77"/>
      <c r="D49" s="77"/>
      <c r="E49" s="78">
        <f>SUM(E39:E48)</f>
        <v>31.551639118457299</v>
      </c>
      <c r="F49" s="79"/>
      <c r="G49" s="80"/>
      <c r="H49" s="80"/>
      <c r="I49" s="76"/>
      <c r="J49" s="84">
        <f>SUM(J39:J48)</f>
        <v>0</v>
      </c>
    </row>
  </sheetData>
  <sheetProtection algorithmName="SHA-512" hashValue="3Ck4/91fdg3Ma8FMnomGkhgQP7N9LSARU7gYeNWuiS9bTK9QRnVjby/Ev0JbFY2mdaaNGNSKbUosTuW6TG6ZvA==" saltValue="iCek9od9G+2G8qpAsjAQsw==" spinCount="100000" sheet="1" objects="1" scenarios="1"/>
  <mergeCells count="1">
    <mergeCell ref="A1:I1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9EFC-88A3-4A22-8A30-B45023D94B62}">
  <dimension ref="A1:J51"/>
  <sheetViews>
    <sheetView workbookViewId="0">
      <selection activeCell="A37" sqref="A37"/>
    </sheetView>
  </sheetViews>
  <sheetFormatPr defaultColWidth="9.140625" defaultRowHeight="15" x14ac:dyDescent="0.25"/>
  <cols>
    <col min="1" max="1" width="35" style="73" bestFit="1" customWidth="1"/>
    <col min="2" max="2" width="12.5703125" style="73" customWidth="1"/>
    <col min="3" max="3" width="20" style="73" bestFit="1" customWidth="1"/>
    <col min="4" max="4" width="9.140625" style="73"/>
    <col min="5" max="5" width="10.5703125" style="73" customWidth="1"/>
    <col min="6" max="7" width="9.140625" style="73"/>
    <col min="8" max="8" width="10.7109375" style="73" customWidth="1"/>
    <col min="9" max="9" width="14" style="73" bestFit="1" customWidth="1"/>
    <col min="10" max="10" width="17.5703125" style="73" customWidth="1"/>
    <col min="11" max="16384" width="9.140625" style="73"/>
  </cols>
  <sheetData>
    <row r="1" spans="1:10" ht="35.25" customHeight="1" x14ac:dyDescent="0.25">
      <c r="A1" s="119" t="s">
        <v>221</v>
      </c>
      <c r="B1" s="120"/>
      <c r="C1" s="120"/>
      <c r="D1" s="120"/>
      <c r="E1" s="120"/>
      <c r="F1" s="120"/>
      <c r="G1" s="120"/>
      <c r="H1" s="120"/>
      <c r="I1" s="120"/>
      <c r="J1"/>
    </row>
    <row r="2" spans="1:10" ht="51.75" x14ac:dyDescent="0.25">
      <c r="A2" s="16" t="s">
        <v>209</v>
      </c>
      <c r="B2" s="5" t="s">
        <v>187</v>
      </c>
      <c r="C2" s="4" t="s">
        <v>0</v>
      </c>
      <c r="D2" s="4" t="s">
        <v>1</v>
      </c>
      <c r="E2" s="35" t="s">
        <v>201</v>
      </c>
      <c r="F2" s="48" t="s">
        <v>202</v>
      </c>
      <c r="G2" s="41" t="s">
        <v>203</v>
      </c>
      <c r="H2" s="41" t="s">
        <v>204</v>
      </c>
      <c r="I2" s="74" t="s">
        <v>206</v>
      </c>
      <c r="J2" s="96" t="s">
        <v>207</v>
      </c>
    </row>
    <row r="3" spans="1:10" x14ac:dyDescent="0.25">
      <c r="A3" s="10" t="s">
        <v>40</v>
      </c>
      <c r="B3" s="10" t="s">
        <v>5</v>
      </c>
      <c r="C3" s="20" t="s">
        <v>41</v>
      </c>
      <c r="D3" s="20">
        <v>38117</v>
      </c>
      <c r="E3" s="85">
        <v>2.6168686868686901</v>
      </c>
      <c r="F3" s="52">
        <v>2</v>
      </c>
      <c r="G3" s="42">
        <v>0.38541666666666669</v>
      </c>
      <c r="H3" s="42">
        <v>0.67708333333333337</v>
      </c>
      <c r="I3" s="75"/>
      <c r="J3" s="83">
        <f xml:space="preserve"> (E3*I3)</f>
        <v>0</v>
      </c>
    </row>
    <row r="4" spans="1:10" x14ac:dyDescent="0.25">
      <c r="A4" s="10" t="s">
        <v>62</v>
      </c>
      <c r="B4" s="10" t="s">
        <v>5</v>
      </c>
      <c r="C4" s="20" t="s">
        <v>63</v>
      </c>
      <c r="D4" s="20">
        <v>38016</v>
      </c>
      <c r="E4" s="85">
        <v>3.0296694214876041</v>
      </c>
      <c r="F4" s="52">
        <v>2</v>
      </c>
      <c r="G4" s="42">
        <v>0.34375</v>
      </c>
      <c r="H4" s="42">
        <v>0.63541666666666663</v>
      </c>
      <c r="I4" s="75"/>
      <c r="J4" s="83">
        <f t="shared" ref="J4:J13" si="0" xml:space="preserve"> (E4*I4)</f>
        <v>0</v>
      </c>
    </row>
    <row r="5" spans="1:10" x14ac:dyDescent="0.25">
      <c r="A5" s="10" t="s">
        <v>74</v>
      </c>
      <c r="B5" s="10" t="s">
        <v>5</v>
      </c>
      <c r="C5" s="20" t="s">
        <v>75</v>
      </c>
      <c r="D5" s="20">
        <v>38016</v>
      </c>
      <c r="E5" s="85">
        <v>3.3724150596877855</v>
      </c>
      <c r="F5" s="52">
        <v>2</v>
      </c>
      <c r="G5" s="42">
        <v>0.34375</v>
      </c>
      <c r="H5" s="42">
        <v>0.63541666666666663</v>
      </c>
      <c r="I5" s="75"/>
      <c r="J5" s="83">
        <f t="shared" si="0"/>
        <v>0</v>
      </c>
    </row>
    <row r="6" spans="1:10" x14ac:dyDescent="0.25">
      <c r="A6" s="10" t="s">
        <v>76</v>
      </c>
      <c r="B6" s="10" t="s">
        <v>5</v>
      </c>
      <c r="C6" s="20" t="s">
        <v>199</v>
      </c>
      <c r="D6" s="20">
        <v>38018</v>
      </c>
      <c r="E6" s="85">
        <v>2.4271808999081728</v>
      </c>
      <c r="F6" s="52">
        <v>2</v>
      </c>
      <c r="G6" s="42">
        <v>0.34375</v>
      </c>
      <c r="H6" s="42">
        <v>0.63541666666666663</v>
      </c>
      <c r="I6" s="75"/>
      <c r="J6" s="83">
        <f t="shared" si="0"/>
        <v>0</v>
      </c>
    </row>
    <row r="7" spans="1:10" x14ac:dyDescent="0.25">
      <c r="A7" s="10" t="s">
        <v>124</v>
      </c>
      <c r="B7" s="10" t="s">
        <v>5</v>
      </c>
      <c r="C7" s="10" t="s">
        <v>125</v>
      </c>
      <c r="D7" s="20">
        <v>38018</v>
      </c>
      <c r="E7" s="85">
        <v>0.85424701561065186</v>
      </c>
      <c r="F7" s="52">
        <v>2</v>
      </c>
      <c r="G7" s="47">
        <v>0.38541666666666669</v>
      </c>
      <c r="H7" s="42">
        <v>0.67708333333333337</v>
      </c>
      <c r="I7" s="75"/>
      <c r="J7" s="83">
        <f t="shared" si="0"/>
        <v>0</v>
      </c>
    </row>
    <row r="8" spans="1:10" x14ac:dyDescent="0.25">
      <c r="A8" s="10" t="s">
        <v>134</v>
      </c>
      <c r="B8" s="10" t="s">
        <v>6</v>
      </c>
      <c r="C8" s="10" t="s">
        <v>135</v>
      </c>
      <c r="D8" s="20">
        <v>38108</v>
      </c>
      <c r="E8" s="85">
        <v>3.8852158971533517</v>
      </c>
      <c r="F8" s="52">
        <v>2</v>
      </c>
      <c r="G8" s="43"/>
      <c r="H8" s="43"/>
      <c r="I8" s="75"/>
      <c r="J8" s="83">
        <f t="shared" si="0"/>
        <v>0</v>
      </c>
    </row>
    <row r="9" spans="1:10" x14ac:dyDescent="0.25">
      <c r="A9" s="10" t="s">
        <v>136</v>
      </c>
      <c r="B9" s="10" t="s">
        <v>5</v>
      </c>
      <c r="C9" s="20" t="s">
        <v>135</v>
      </c>
      <c r="D9" s="20">
        <v>38018</v>
      </c>
      <c r="E9" s="85">
        <v>1.7097337006427913</v>
      </c>
      <c r="F9" s="52">
        <v>2</v>
      </c>
      <c r="G9" s="42">
        <v>0.34375</v>
      </c>
      <c r="H9" s="42">
        <v>0.63541666666666663</v>
      </c>
      <c r="I9" s="75"/>
      <c r="J9" s="83">
        <f t="shared" si="0"/>
        <v>0</v>
      </c>
    </row>
    <row r="10" spans="1:10" x14ac:dyDescent="0.25">
      <c r="A10" s="10" t="s">
        <v>154</v>
      </c>
      <c r="B10" s="10" t="s">
        <v>5</v>
      </c>
      <c r="C10" s="20" t="s">
        <v>155</v>
      </c>
      <c r="D10" s="20">
        <v>38120</v>
      </c>
      <c r="E10" s="85">
        <v>3.4667676767676765</v>
      </c>
      <c r="F10" s="52">
        <v>2</v>
      </c>
      <c r="G10" s="42">
        <v>0.34375</v>
      </c>
      <c r="H10" s="42">
        <v>0.63541666666666663</v>
      </c>
      <c r="I10" s="75"/>
      <c r="J10" s="83">
        <f t="shared" si="0"/>
        <v>0</v>
      </c>
    </row>
    <row r="11" spans="1:10" x14ac:dyDescent="0.25">
      <c r="A11" s="23" t="s">
        <v>198</v>
      </c>
      <c r="B11" s="23" t="s">
        <v>186</v>
      </c>
      <c r="C11" s="54" t="s">
        <v>13</v>
      </c>
      <c r="D11" s="22">
        <v>38018</v>
      </c>
      <c r="E11" s="86">
        <v>0.25</v>
      </c>
      <c r="F11" s="50">
        <v>2</v>
      </c>
      <c r="G11" s="43"/>
      <c r="H11" s="43"/>
      <c r="I11" s="75"/>
      <c r="J11" s="83">
        <f t="shared" si="0"/>
        <v>0</v>
      </c>
    </row>
    <row r="12" spans="1:10" x14ac:dyDescent="0.25">
      <c r="A12" s="10" t="s">
        <v>178</v>
      </c>
      <c r="B12" s="10" t="s">
        <v>5</v>
      </c>
      <c r="C12" s="20" t="s">
        <v>179</v>
      </c>
      <c r="D12" s="20">
        <v>38117</v>
      </c>
      <c r="E12" s="85">
        <v>2.0456382001836548</v>
      </c>
      <c r="F12" s="52">
        <v>2</v>
      </c>
      <c r="G12" s="42">
        <v>0.34375</v>
      </c>
      <c r="H12" s="42">
        <v>0.63541666666666663</v>
      </c>
      <c r="I12" s="75"/>
      <c r="J12" s="83">
        <f t="shared" si="0"/>
        <v>0</v>
      </c>
    </row>
    <row r="13" spans="1:10" x14ac:dyDescent="0.25">
      <c r="A13" s="87" t="s">
        <v>180</v>
      </c>
      <c r="B13" s="87" t="s">
        <v>5</v>
      </c>
      <c r="C13" s="87" t="s">
        <v>181</v>
      </c>
      <c r="D13" s="88">
        <v>38120</v>
      </c>
      <c r="E13" s="89">
        <v>3.344779614325069</v>
      </c>
      <c r="F13" s="90">
        <v>2</v>
      </c>
      <c r="G13" s="91">
        <v>0.30208333333333331</v>
      </c>
      <c r="H13" s="91">
        <v>0.59375</v>
      </c>
      <c r="I13" s="75"/>
      <c r="J13" s="83">
        <f t="shared" si="0"/>
        <v>0</v>
      </c>
    </row>
    <row r="14" spans="1:10" x14ac:dyDescent="0.25">
      <c r="A14" s="92" t="s">
        <v>216</v>
      </c>
      <c r="B14" s="93"/>
      <c r="C14" s="93"/>
      <c r="D14" s="93"/>
      <c r="E14" s="94">
        <f>SUM(E3:E13)</f>
        <v>27.002516172635445</v>
      </c>
      <c r="F14" s="95"/>
      <c r="G14" s="80"/>
      <c r="H14" s="80"/>
      <c r="I14" s="76"/>
      <c r="J14" s="84">
        <f>SUM(J3:J13)</f>
        <v>0</v>
      </c>
    </row>
    <row r="17" spans="1:10" x14ac:dyDescent="0.25">
      <c r="A17" s="106" t="s">
        <v>219</v>
      </c>
    </row>
    <row r="19" spans="1:10" ht="51.75" x14ac:dyDescent="0.25">
      <c r="A19" s="16" t="s">
        <v>209</v>
      </c>
      <c r="B19" s="5" t="s">
        <v>187</v>
      </c>
      <c r="C19" s="4" t="s">
        <v>0</v>
      </c>
      <c r="D19" s="4" t="s">
        <v>1</v>
      </c>
      <c r="E19" s="35" t="s">
        <v>201</v>
      </c>
      <c r="F19" s="48" t="s">
        <v>202</v>
      </c>
      <c r="G19" s="41" t="s">
        <v>203</v>
      </c>
      <c r="H19" s="41" t="s">
        <v>204</v>
      </c>
      <c r="I19" s="74" t="s">
        <v>206</v>
      </c>
      <c r="J19" s="96" t="s">
        <v>207</v>
      </c>
    </row>
    <row r="20" spans="1:10" x14ac:dyDescent="0.25">
      <c r="A20" s="10" t="s">
        <v>40</v>
      </c>
      <c r="B20" s="10" t="s">
        <v>5</v>
      </c>
      <c r="C20" s="20" t="s">
        <v>41</v>
      </c>
      <c r="D20" s="20">
        <v>38117</v>
      </c>
      <c r="E20" s="85">
        <v>2.6168686868686901</v>
      </c>
      <c r="F20" s="52">
        <v>2</v>
      </c>
      <c r="G20" s="42">
        <v>0.38541666666666669</v>
      </c>
      <c r="H20" s="42">
        <v>0.67708333333333337</v>
      </c>
      <c r="I20" s="75"/>
      <c r="J20" s="83">
        <f xml:space="preserve"> (E20*I20)</f>
        <v>0</v>
      </c>
    </row>
    <row r="21" spans="1:10" x14ac:dyDescent="0.25">
      <c r="A21" s="10" t="s">
        <v>62</v>
      </c>
      <c r="B21" s="10" t="s">
        <v>5</v>
      </c>
      <c r="C21" s="20" t="s">
        <v>63</v>
      </c>
      <c r="D21" s="20">
        <v>38016</v>
      </c>
      <c r="E21" s="85">
        <v>3.0296694214876041</v>
      </c>
      <c r="F21" s="52">
        <v>2</v>
      </c>
      <c r="G21" s="42">
        <v>0.34375</v>
      </c>
      <c r="H21" s="42">
        <v>0.63541666666666663</v>
      </c>
      <c r="I21" s="75"/>
      <c r="J21" s="83">
        <f t="shared" ref="J21:J30" si="1" xml:space="preserve"> (E21*I21)</f>
        <v>0</v>
      </c>
    </row>
    <row r="22" spans="1:10" x14ac:dyDescent="0.25">
      <c r="A22" s="10" t="s">
        <v>74</v>
      </c>
      <c r="B22" s="10" t="s">
        <v>5</v>
      </c>
      <c r="C22" s="20" t="s">
        <v>75</v>
      </c>
      <c r="D22" s="20">
        <v>38016</v>
      </c>
      <c r="E22" s="85">
        <v>3.3724150596877855</v>
      </c>
      <c r="F22" s="52">
        <v>2</v>
      </c>
      <c r="G22" s="42">
        <v>0.34375</v>
      </c>
      <c r="H22" s="42">
        <v>0.63541666666666663</v>
      </c>
      <c r="I22" s="75"/>
      <c r="J22" s="83">
        <f t="shared" si="1"/>
        <v>0</v>
      </c>
    </row>
    <row r="23" spans="1:10" x14ac:dyDescent="0.25">
      <c r="A23" s="10" t="s">
        <v>76</v>
      </c>
      <c r="B23" s="10" t="s">
        <v>5</v>
      </c>
      <c r="C23" s="20" t="s">
        <v>199</v>
      </c>
      <c r="D23" s="20">
        <v>38018</v>
      </c>
      <c r="E23" s="85">
        <v>2.4271808999081728</v>
      </c>
      <c r="F23" s="52">
        <v>2</v>
      </c>
      <c r="G23" s="42">
        <v>0.34375</v>
      </c>
      <c r="H23" s="42">
        <v>0.63541666666666663</v>
      </c>
      <c r="I23" s="75"/>
      <c r="J23" s="83">
        <f t="shared" si="1"/>
        <v>0</v>
      </c>
    </row>
    <row r="24" spans="1:10" x14ac:dyDescent="0.25">
      <c r="A24" s="10" t="s">
        <v>124</v>
      </c>
      <c r="B24" s="10" t="s">
        <v>5</v>
      </c>
      <c r="C24" s="10" t="s">
        <v>125</v>
      </c>
      <c r="D24" s="20">
        <v>38018</v>
      </c>
      <c r="E24" s="85">
        <v>0.85424701561065186</v>
      </c>
      <c r="F24" s="52">
        <v>2</v>
      </c>
      <c r="G24" s="47">
        <v>0.38541666666666669</v>
      </c>
      <c r="H24" s="42">
        <v>0.67708333333333337</v>
      </c>
      <c r="I24" s="75"/>
      <c r="J24" s="83">
        <f t="shared" si="1"/>
        <v>0</v>
      </c>
    </row>
    <row r="25" spans="1:10" x14ac:dyDescent="0.25">
      <c r="A25" s="10" t="s">
        <v>134</v>
      </c>
      <c r="B25" s="10" t="s">
        <v>6</v>
      </c>
      <c r="C25" s="10" t="s">
        <v>135</v>
      </c>
      <c r="D25" s="20">
        <v>38108</v>
      </c>
      <c r="E25" s="85">
        <v>3.8852158971533517</v>
      </c>
      <c r="F25" s="52">
        <v>2</v>
      </c>
      <c r="G25" s="43"/>
      <c r="H25" s="43"/>
      <c r="I25" s="75"/>
      <c r="J25" s="83">
        <f t="shared" si="1"/>
        <v>0</v>
      </c>
    </row>
    <row r="26" spans="1:10" x14ac:dyDescent="0.25">
      <c r="A26" s="10" t="s">
        <v>136</v>
      </c>
      <c r="B26" s="10" t="s">
        <v>5</v>
      </c>
      <c r="C26" s="20" t="s">
        <v>135</v>
      </c>
      <c r="D26" s="20">
        <v>38018</v>
      </c>
      <c r="E26" s="85">
        <v>1.7097337006427913</v>
      </c>
      <c r="F26" s="52">
        <v>2</v>
      </c>
      <c r="G26" s="42">
        <v>0.34375</v>
      </c>
      <c r="H26" s="42">
        <v>0.63541666666666663</v>
      </c>
      <c r="I26" s="75"/>
      <c r="J26" s="83">
        <f t="shared" si="1"/>
        <v>0</v>
      </c>
    </row>
    <row r="27" spans="1:10" x14ac:dyDescent="0.25">
      <c r="A27" s="10" t="s">
        <v>154</v>
      </c>
      <c r="B27" s="10" t="s">
        <v>5</v>
      </c>
      <c r="C27" s="20" t="s">
        <v>155</v>
      </c>
      <c r="D27" s="20">
        <v>38120</v>
      </c>
      <c r="E27" s="85">
        <v>3.4667676767676765</v>
      </c>
      <c r="F27" s="52">
        <v>2</v>
      </c>
      <c r="G27" s="42">
        <v>0.34375</v>
      </c>
      <c r="H27" s="42">
        <v>0.63541666666666663</v>
      </c>
      <c r="I27" s="75"/>
      <c r="J27" s="83">
        <f t="shared" si="1"/>
        <v>0</v>
      </c>
    </row>
    <row r="28" spans="1:10" x14ac:dyDescent="0.25">
      <c r="A28" s="23" t="s">
        <v>198</v>
      </c>
      <c r="B28" s="23" t="s">
        <v>186</v>
      </c>
      <c r="C28" s="54" t="s">
        <v>13</v>
      </c>
      <c r="D28" s="22">
        <v>38018</v>
      </c>
      <c r="E28" s="86">
        <v>0.25</v>
      </c>
      <c r="F28" s="50">
        <v>2</v>
      </c>
      <c r="G28" s="43"/>
      <c r="H28" s="43"/>
      <c r="I28" s="75"/>
      <c r="J28" s="83">
        <f t="shared" si="1"/>
        <v>0</v>
      </c>
    </row>
    <row r="29" spans="1:10" x14ac:dyDescent="0.25">
      <c r="A29" s="10" t="s">
        <v>178</v>
      </c>
      <c r="B29" s="10" t="s">
        <v>5</v>
      </c>
      <c r="C29" s="20" t="s">
        <v>179</v>
      </c>
      <c r="D29" s="20">
        <v>38117</v>
      </c>
      <c r="E29" s="85">
        <v>2.0456382001836548</v>
      </c>
      <c r="F29" s="52">
        <v>2</v>
      </c>
      <c r="G29" s="42">
        <v>0.34375</v>
      </c>
      <c r="H29" s="42">
        <v>0.63541666666666663</v>
      </c>
      <c r="I29" s="75"/>
      <c r="J29" s="83">
        <f t="shared" si="1"/>
        <v>0</v>
      </c>
    </row>
    <row r="30" spans="1:10" x14ac:dyDescent="0.25">
      <c r="A30" s="87" t="s">
        <v>180</v>
      </c>
      <c r="B30" s="87" t="s">
        <v>5</v>
      </c>
      <c r="C30" s="87" t="s">
        <v>181</v>
      </c>
      <c r="D30" s="88">
        <v>38120</v>
      </c>
      <c r="E30" s="89">
        <v>3.344779614325069</v>
      </c>
      <c r="F30" s="90">
        <v>2</v>
      </c>
      <c r="G30" s="91">
        <v>0.30208333333333331</v>
      </c>
      <c r="H30" s="91">
        <v>0.59375</v>
      </c>
      <c r="I30" s="75"/>
      <c r="J30" s="83">
        <f t="shared" si="1"/>
        <v>0</v>
      </c>
    </row>
    <row r="31" spans="1:10" x14ac:dyDescent="0.25">
      <c r="A31" s="92" t="s">
        <v>216</v>
      </c>
      <c r="B31" s="93"/>
      <c r="C31" s="93"/>
      <c r="D31" s="93"/>
      <c r="E31" s="94">
        <f>SUM(E20:E30)</f>
        <v>27.002516172635445</v>
      </c>
      <c r="F31" s="95"/>
      <c r="G31" s="80"/>
      <c r="H31" s="80"/>
      <c r="I31" s="76"/>
      <c r="J31" s="84">
        <f>SUM(J20:J30)</f>
        <v>0</v>
      </c>
    </row>
    <row r="37" spans="1:10" x14ac:dyDescent="0.25">
      <c r="A37" s="106" t="s">
        <v>220</v>
      </c>
    </row>
    <row r="39" spans="1:10" ht="51.75" x14ac:dyDescent="0.25">
      <c r="A39" s="16" t="s">
        <v>209</v>
      </c>
      <c r="B39" s="5" t="s">
        <v>187</v>
      </c>
      <c r="C39" s="4" t="s">
        <v>0</v>
      </c>
      <c r="D39" s="4" t="s">
        <v>1</v>
      </c>
      <c r="E39" s="35" t="s">
        <v>201</v>
      </c>
      <c r="F39" s="48" t="s">
        <v>202</v>
      </c>
      <c r="G39" s="41" t="s">
        <v>203</v>
      </c>
      <c r="H39" s="41" t="s">
        <v>204</v>
      </c>
      <c r="I39" s="74" t="s">
        <v>206</v>
      </c>
      <c r="J39" s="96" t="s">
        <v>207</v>
      </c>
    </row>
    <row r="40" spans="1:10" x14ac:dyDescent="0.25">
      <c r="A40" s="10" t="s">
        <v>40</v>
      </c>
      <c r="B40" s="10" t="s">
        <v>5</v>
      </c>
      <c r="C40" s="20" t="s">
        <v>41</v>
      </c>
      <c r="D40" s="20">
        <v>38117</v>
      </c>
      <c r="E40" s="85">
        <v>2.6168686868686901</v>
      </c>
      <c r="F40" s="52">
        <v>2</v>
      </c>
      <c r="G40" s="42">
        <v>0.38541666666666669</v>
      </c>
      <c r="H40" s="42">
        <v>0.67708333333333337</v>
      </c>
      <c r="I40" s="75"/>
      <c r="J40" s="83">
        <f xml:space="preserve"> (E40*I40)</f>
        <v>0</v>
      </c>
    </row>
    <row r="41" spans="1:10" x14ac:dyDescent="0.25">
      <c r="A41" s="10" t="s">
        <v>62</v>
      </c>
      <c r="B41" s="10" t="s">
        <v>5</v>
      </c>
      <c r="C41" s="20" t="s">
        <v>63</v>
      </c>
      <c r="D41" s="20">
        <v>38016</v>
      </c>
      <c r="E41" s="85">
        <v>3.0296694214876041</v>
      </c>
      <c r="F41" s="52">
        <v>2</v>
      </c>
      <c r="G41" s="42">
        <v>0.34375</v>
      </c>
      <c r="H41" s="42">
        <v>0.63541666666666663</v>
      </c>
      <c r="I41" s="75"/>
      <c r="J41" s="83">
        <f t="shared" ref="J41:J50" si="2" xml:space="preserve"> (E41*I41)</f>
        <v>0</v>
      </c>
    </row>
    <row r="42" spans="1:10" x14ac:dyDescent="0.25">
      <c r="A42" s="10" t="s">
        <v>74</v>
      </c>
      <c r="B42" s="10" t="s">
        <v>5</v>
      </c>
      <c r="C42" s="20" t="s">
        <v>75</v>
      </c>
      <c r="D42" s="20">
        <v>38016</v>
      </c>
      <c r="E42" s="85">
        <v>3.3724150596877855</v>
      </c>
      <c r="F42" s="52">
        <v>2</v>
      </c>
      <c r="G42" s="42">
        <v>0.34375</v>
      </c>
      <c r="H42" s="42">
        <v>0.63541666666666663</v>
      </c>
      <c r="I42" s="75"/>
      <c r="J42" s="83">
        <f t="shared" si="2"/>
        <v>0</v>
      </c>
    </row>
    <row r="43" spans="1:10" x14ac:dyDescent="0.25">
      <c r="A43" s="10" t="s">
        <v>76</v>
      </c>
      <c r="B43" s="10" t="s">
        <v>5</v>
      </c>
      <c r="C43" s="20" t="s">
        <v>199</v>
      </c>
      <c r="D43" s="20">
        <v>38018</v>
      </c>
      <c r="E43" s="85">
        <v>2.4271808999081728</v>
      </c>
      <c r="F43" s="52">
        <v>2</v>
      </c>
      <c r="G43" s="42">
        <v>0.34375</v>
      </c>
      <c r="H43" s="42">
        <v>0.63541666666666663</v>
      </c>
      <c r="I43" s="75"/>
      <c r="J43" s="83">
        <f t="shared" si="2"/>
        <v>0</v>
      </c>
    </row>
    <row r="44" spans="1:10" x14ac:dyDescent="0.25">
      <c r="A44" s="10" t="s">
        <v>124</v>
      </c>
      <c r="B44" s="10" t="s">
        <v>5</v>
      </c>
      <c r="C44" s="10" t="s">
        <v>125</v>
      </c>
      <c r="D44" s="20">
        <v>38018</v>
      </c>
      <c r="E44" s="85">
        <v>0.85424701561065186</v>
      </c>
      <c r="F44" s="52">
        <v>2</v>
      </c>
      <c r="G44" s="47">
        <v>0.38541666666666669</v>
      </c>
      <c r="H44" s="42">
        <v>0.67708333333333337</v>
      </c>
      <c r="I44" s="75"/>
      <c r="J44" s="83">
        <f t="shared" si="2"/>
        <v>0</v>
      </c>
    </row>
    <row r="45" spans="1:10" x14ac:dyDescent="0.25">
      <c r="A45" s="10" t="s">
        <v>134</v>
      </c>
      <c r="B45" s="10" t="s">
        <v>6</v>
      </c>
      <c r="C45" s="10" t="s">
        <v>135</v>
      </c>
      <c r="D45" s="20">
        <v>38108</v>
      </c>
      <c r="E45" s="85">
        <v>3.8852158971533517</v>
      </c>
      <c r="F45" s="52">
        <v>2</v>
      </c>
      <c r="G45" s="43"/>
      <c r="H45" s="43"/>
      <c r="I45" s="75"/>
      <c r="J45" s="83">
        <f t="shared" si="2"/>
        <v>0</v>
      </c>
    </row>
    <row r="46" spans="1:10" x14ac:dyDescent="0.25">
      <c r="A46" s="10" t="s">
        <v>136</v>
      </c>
      <c r="B46" s="10" t="s">
        <v>5</v>
      </c>
      <c r="C46" s="20" t="s">
        <v>135</v>
      </c>
      <c r="D46" s="20">
        <v>38018</v>
      </c>
      <c r="E46" s="85">
        <v>1.7097337006427913</v>
      </c>
      <c r="F46" s="52">
        <v>2</v>
      </c>
      <c r="G46" s="42">
        <v>0.34375</v>
      </c>
      <c r="H46" s="42">
        <v>0.63541666666666663</v>
      </c>
      <c r="I46" s="75"/>
      <c r="J46" s="83">
        <f t="shared" si="2"/>
        <v>0</v>
      </c>
    </row>
    <row r="47" spans="1:10" x14ac:dyDescent="0.25">
      <c r="A47" s="10" t="s">
        <v>154</v>
      </c>
      <c r="B47" s="10" t="s">
        <v>5</v>
      </c>
      <c r="C47" s="20" t="s">
        <v>155</v>
      </c>
      <c r="D47" s="20">
        <v>38120</v>
      </c>
      <c r="E47" s="85">
        <v>3.4667676767676765</v>
      </c>
      <c r="F47" s="52">
        <v>2</v>
      </c>
      <c r="G47" s="42">
        <v>0.34375</v>
      </c>
      <c r="H47" s="42">
        <v>0.63541666666666663</v>
      </c>
      <c r="I47" s="75"/>
      <c r="J47" s="83">
        <f t="shared" si="2"/>
        <v>0</v>
      </c>
    </row>
    <row r="48" spans="1:10" x14ac:dyDescent="0.25">
      <c r="A48" s="23" t="s">
        <v>198</v>
      </c>
      <c r="B48" s="23" t="s">
        <v>186</v>
      </c>
      <c r="C48" s="54" t="s">
        <v>13</v>
      </c>
      <c r="D48" s="22">
        <v>38018</v>
      </c>
      <c r="E48" s="86">
        <v>0.25</v>
      </c>
      <c r="F48" s="50">
        <v>2</v>
      </c>
      <c r="G48" s="43"/>
      <c r="H48" s="43"/>
      <c r="I48" s="75"/>
      <c r="J48" s="83">
        <f t="shared" si="2"/>
        <v>0</v>
      </c>
    </row>
    <row r="49" spans="1:10" x14ac:dyDescent="0.25">
      <c r="A49" s="10" t="s">
        <v>178</v>
      </c>
      <c r="B49" s="10" t="s">
        <v>5</v>
      </c>
      <c r="C49" s="20" t="s">
        <v>179</v>
      </c>
      <c r="D49" s="20">
        <v>38117</v>
      </c>
      <c r="E49" s="85">
        <v>2.0456382001836548</v>
      </c>
      <c r="F49" s="52">
        <v>2</v>
      </c>
      <c r="G49" s="42">
        <v>0.34375</v>
      </c>
      <c r="H49" s="42">
        <v>0.63541666666666663</v>
      </c>
      <c r="I49" s="75"/>
      <c r="J49" s="83">
        <f t="shared" si="2"/>
        <v>0</v>
      </c>
    </row>
    <row r="50" spans="1:10" x14ac:dyDescent="0.25">
      <c r="A50" s="87" t="s">
        <v>180</v>
      </c>
      <c r="B50" s="87" t="s">
        <v>5</v>
      </c>
      <c r="C50" s="87" t="s">
        <v>181</v>
      </c>
      <c r="D50" s="88">
        <v>38120</v>
      </c>
      <c r="E50" s="89">
        <v>3.344779614325069</v>
      </c>
      <c r="F50" s="90">
        <v>2</v>
      </c>
      <c r="G50" s="91">
        <v>0.30208333333333331</v>
      </c>
      <c r="H50" s="91">
        <v>0.59375</v>
      </c>
      <c r="I50" s="75"/>
      <c r="J50" s="83">
        <f t="shared" si="2"/>
        <v>0</v>
      </c>
    </row>
    <row r="51" spans="1:10" x14ac:dyDescent="0.25">
      <c r="A51" s="92" t="s">
        <v>216</v>
      </c>
      <c r="B51" s="93"/>
      <c r="C51" s="93"/>
      <c r="D51" s="93"/>
      <c r="E51" s="94">
        <f>SUM(E40:E50)</f>
        <v>27.002516172635445</v>
      </c>
      <c r="F51" s="95"/>
      <c r="G51" s="80"/>
      <c r="H51" s="80"/>
      <c r="I51" s="76"/>
      <c r="J51" s="84">
        <f>SUM(J40:J50)</f>
        <v>0</v>
      </c>
    </row>
  </sheetData>
  <sheetProtection algorithmName="SHA-512" hashValue="jxVlaq3LR4gmB1zi8uanuUdYOrslhfZrfUC2ixuEGBusWtQIl82e82IcLianUBeFEiH/8te6JwaYW50+eUfpDA==" saltValue="eoJlUciJJ4BKAchZmifPnA==" spinCount="100000" sheet="1" objects="1" scenarios="1"/>
  <mergeCells count="1">
    <mergeCell ref="A1:I1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3BAB-BD49-4907-9033-527EFA847988}">
  <dimension ref="A1:J50"/>
  <sheetViews>
    <sheetView workbookViewId="0">
      <selection activeCell="A37" sqref="A37"/>
    </sheetView>
  </sheetViews>
  <sheetFormatPr defaultColWidth="9.140625" defaultRowHeight="15" x14ac:dyDescent="0.25"/>
  <cols>
    <col min="1" max="1" width="26.7109375" style="73" bestFit="1" customWidth="1"/>
    <col min="2" max="2" width="9.140625" style="73"/>
    <col min="3" max="3" width="20" style="73" bestFit="1" customWidth="1"/>
    <col min="4" max="8" width="9.140625" style="73"/>
    <col min="9" max="9" width="14" style="73" bestFit="1" customWidth="1"/>
    <col min="10" max="10" width="18.5703125" style="73" customWidth="1"/>
    <col min="11" max="16384" width="9.140625" style="73"/>
  </cols>
  <sheetData>
    <row r="1" spans="1:10" ht="36" customHeight="1" x14ac:dyDescent="0.25">
      <c r="A1" s="121" t="s">
        <v>221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51.75" x14ac:dyDescent="0.25">
      <c r="A2" s="16" t="s">
        <v>210</v>
      </c>
      <c r="B2" s="5" t="s">
        <v>187</v>
      </c>
      <c r="C2" s="4" t="s">
        <v>0</v>
      </c>
      <c r="D2" s="4" t="s">
        <v>1</v>
      </c>
      <c r="E2" s="35" t="s">
        <v>201</v>
      </c>
      <c r="F2" s="48" t="s">
        <v>202</v>
      </c>
      <c r="G2" s="41" t="s">
        <v>203</v>
      </c>
      <c r="H2" s="97" t="s">
        <v>204</v>
      </c>
      <c r="I2" s="74" t="s">
        <v>206</v>
      </c>
      <c r="J2" s="96" t="s">
        <v>207</v>
      </c>
    </row>
    <row r="3" spans="1:10" x14ac:dyDescent="0.25">
      <c r="A3" s="10" t="s">
        <v>25</v>
      </c>
      <c r="B3" s="10" t="s">
        <v>6</v>
      </c>
      <c r="C3" s="20" t="s">
        <v>26</v>
      </c>
      <c r="D3" s="20">
        <v>38112</v>
      </c>
      <c r="E3" s="38">
        <v>3.9829476584022041</v>
      </c>
      <c r="F3" s="51">
        <v>3</v>
      </c>
      <c r="G3" s="43"/>
      <c r="H3" s="98"/>
      <c r="I3" s="75"/>
      <c r="J3" s="83">
        <f xml:space="preserve"> (E3*I3)</f>
        <v>0</v>
      </c>
    </row>
    <row r="4" spans="1:10" x14ac:dyDescent="0.25">
      <c r="A4" s="10" t="s">
        <v>27</v>
      </c>
      <c r="B4" s="10" t="s">
        <v>6</v>
      </c>
      <c r="C4" s="10" t="s">
        <v>28</v>
      </c>
      <c r="D4" s="10">
        <v>38122</v>
      </c>
      <c r="E4" s="37">
        <v>0.2</v>
      </c>
      <c r="F4" s="49">
        <v>3</v>
      </c>
      <c r="G4" s="43"/>
      <c r="H4" s="98"/>
      <c r="I4" s="75"/>
      <c r="J4" s="83">
        <f t="shared" ref="J4:J12" si="0" xml:space="preserve"> (E4*I4)</f>
        <v>0</v>
      </c>
    </row>
    <row r="5" spans="1:10" x14ac:dyDescent="0.25">
      <c r="A5" s="10" t="s">
        <v>185</v>
      </c>
      <c r="B5" s="10" t="s">
        <v>6</v>
      </c>
      <c r="C5" s="20" t="s">
        <v>29</v>
      </c>
      <c r="D5" s="20">
        <v>38112</v>
      </c>
      <c r="E5" s="39">
        <v>0.18576400367309454</v>
      </c>
      <c r="F5" s="52">
        <v>3</v>
      </c>
      <c r="G5" s="18"/>
      <c r="H5" s="99"/>
      <c r="I5" s="75"/>
      <c r="J5" s="83">
        <f t="shared" si="0"/>
        <v>0</v>
      </c>
    </row>
    <row r="6" spans="1:10" x14ac:dyDescent="0.25">
      <c r="A6" s="10" t="s">
        <v>31</v>
      </c>
      <c r="B6" s="10" t="s">
        <v>6</v>
      </c>
      <c r="C6" s="20" t="s">
        <v>32</v>
      </c>
      <c r="D6" s="20">
        <v>38112</v>
      </c>
      <c r="E6" s="39">
        <v>0.42653810835629014</v>
      </c>
      <c r="F6" s="52">
        <v>3</v>
      </c>
      <c r="G6" s="43"/>
      <c r="H6" s="98"/>
      <c r="I6" s="75"/>
      <c r="J6" s="83">
        <f t="shared" si="0"/>
        <v>0</v>
      </c>
    </row>
    <row r="7" spans="1:10" x14ac:dyDescent="0.25">
      <c r="A7" s="10" t="s">
        <v>33</v>
      </c>
      <c r="B7" s="10" t="s">
        <v>6</v>
      </c>
      <c r="C7" s="20" t="s">
        <v>34</v>
      </c>
      <c r="D7" s="20">
        <v>38112</v>
      </c>
      <c r="E7" s="39">
        <v>2.9162029384756663</v>
      </c>
      <c r="F7" s="52">
        <v>3</v>
      </c>
      <c r="G7" s="43"/>
      <c r="H7" s="98"/>
      <c r="I7" s="75"/>
      <c r="J7" s="83">
        <f t="shared" si="0"/>
        <v>0</v>
      </c>
    </row>
    <row r="8" spans="1:10" x14ac:dyDescent="0.25">
      <c r="A8" s="10" t="s">
        <v>66</v>
      </c>
      <c r="B8" s="10" t="s">
        <v>5</v>
      </c>
      <c r="C8" s="20" t="s">
        <v>67</v>
      </c>
      <c r="D8" s="20">
        <v>38128</v>
      </c>
      <c r="E8" s="39">
        <v>0.9868686868686869</v>
      </c>
      <c r="F8" s="52">
        <v>3</v>
      </c>
      <c r="G8" s="42">
        <v>0.34375</v>
      </c>
      <c r="H8" s="100">
        <v>0.625</v>
      </c>
      <c r="I8" s="75"/>
      <c r="J8" s="83">
        <f t="shared" si="0"/>
        <v>0</v>
      </c>
    </row>
    <row r="9" spans="1:10" x14ac:dyDescent="0.25">
      <c r="A9" s="10" t="s">
        <v>148</v>
      </c>
      <c r="B9" s="10" t="s">
        <v>5</v>
      </c>
      <c r="C9" s="20" t="s">
        <v>149</v>
      </c>
      <c r="D9" s="20">
        <v>38134</v>
      </c>
      <c r="E9" s="39">
        <v>3.8787465564738293</v>
      </c>
      <c r="F9" s="52">
        <v>3</v>
      </c>
      <c r="G9" s="42">
        <v>0.38541666666666669</v>
      </c>
      <c r="H9" s="100">
        <v>0.67708333333333337</v>
      </c>
      <c r="I9" s="75"/>
      <c r="J9" s="83">
        <f t="shared" si="0"/>
        <v>0</v>
      </c>
    </row>
    <row r="10" spans="1:10" x14ac:dyDescent="0.25">
      <c r="A10" s="10" t="s">
        <v>168</v>
      </c>
      <c r="B10" s="10" t="s">
        <v>5</v>
      </c>
      <c r="C10" s="10" t="s">
        <v>169</v>
      </c>
      <c r="D10" s="20">
        <v>38108</v>
      </c>
      <c r="E10" s="37">
        <v>3.9853535353535356</v>
      </c>
      <c r="F10" s="49">
        <v>3</v>
      </c>
      <c r="G10" s="42">
        <v>0.34375</v>
      </c>
      <c r="H10" s="100">
        <v>0.63541666666666663</v>
      </c>
      <c r="I10" s="75"/>
      <c r="J10" s="83">
        <f t="shared" si="0"/>
        <v>0</v>
      </c>
    </row>
    <row r="11" spans="1:10" x14ac:dyDescent="0.25">
      <c r="A11" s="10" t="s">
        <v>174</v>
      </c>
      <c r="B11" s="10" t="s">
        <v>5</v>
      </c>
      <c r="C11" s="20" t="s">
        <v>175</v>
      </c>
      <c r="D11" s="20">
        <v>38108</v>
      </c>
      <c r="E11" s="39">
        <v>4.6283930211202939</v>
      </c>
      <c r="F11" s="52">
        <v>3</v>
      </c>
      <c r="G11" s="42">
        <v>0.34375</v>
      </c>
      <c r="H11" s="100">
        <v>0.63541666666666663</v>
      </c>
      <c r="I11" s="75"/>
      <c r="J11" s="83">
        <f t="shared" si="0"/>
        <v>0</v>
      </c>
    </row>
    <row r="12" spans="1:10" x14ac:dyDescent="0.25">
      <c r="A12" s="10" t="s">
        <v>176</v>
      </c>
      <c r="B12" s="10" t="s">
        <v>5</v>
      </c>
      <c r="C12" s="10" t="s">
        <v>177</v>
      </c>
      <c r="D12" s="20">
        <v>38112</v>
      </c>
      <c r="E12" s="37">
        <v>4.0040495867768584</v>
      </c>
      <c r="F12" s="49">
        <v>3</v>
      </c>
      <c r="G12" s="91">
        <v>0.34375</v>
      </c>
      <c r="H12" s="101">
        <v>0.63541666666666663</v>
      </c>
      <c r="I12" s="75"/>
      <c r="J12" s="83">
        <f t="shared" si="0"/>
        <v>0</v>
      </c>
    </row>
    <row r="13" spans="1:10" x14ac:dyDescent="0.25">
      <c r="A13" s="102" t="s">
        <v>216</v>
      </c>
      <c r="B13" s="102"/>
      <c r="C13" s="102"/>
      <c r="D13" s="102"/>
      <c r="E13" s="103">
        <f>SUM(E3:E12)</f>
        <v>25.194864095500456</v>
      </c>
      <c r="F13" s="104"/>
      <c r="G13" s="105"/>
      <c r="H13" s="105"/>
      <c r="I13" s="76"/>
      <c r="J13" s="84">
        <f>SUM(J3:J12)</f>
        <v>0</v>
      </c>
    </row>
    <row r="17" spans="1:10" x14ac:dyDescent="0.25">
      <c r="A17" s="106" t="s">
        <v>219</v>
      </c>
    </row>
    <row r="19" spans="1:10" ht="51.75" x14ac:dyDescent="0.25">
      <c r="A19" s="16" t="s">
        <v>210</v>
      </c>
      <c r="B19" s="5" t="s">
        <v>187</v>
      </c>
      <c r="C19" s="4" t="s">
        <v>0</v>
      </c>
      <c r="D19" s="4" t="s">
        <v>1</v>
      </c>
      <c r="E19" s="35" t="s">
        <v>201</v>
      </c>
      <c r="F19" s="48" t="s">
        <v>202</v>
      </c>
      <c r="G19" s="41" t="s">
        <v>203</v>
      </c>
      <c r="H19" s="97" t="s">
        <v>204</v>
      </c>
      <c r="I19" s="74" t="s">
        <v>206</v>
      </c>
      <c r="J19" s="96" t="s">
        <v>207</v>
      </c>
    </row>
    <row r="20" spans="1:10" x14ac:dyDescent="0.25">
      <c r="A20" s="10" t="s">
        <v>25</v>
      </c>
      <c r="B20" s="10" t="s">
        <v>6</v>
      </c>
      <c r="C20" s="20" t="s">
        <v>26</v>
      </c>
      <c r="D20" s="20">
        <v>38112</v>
      </c>
      <c r="E20" s="38">
        <v>3.9829476584022041</v>
      </c>
      <c r="F20" s="51">
        <v>3</v>
      </c>
      <c r="G20" s="43"/>
      <c r="H20" s="98"/>
      <c r="I20" s="75"/>
      <c r="J20" s="83">
        <f xml:space="preserve"> (E20*I20)</f>
        <v>0</v>
      </c>
    </row>
    <row r="21" spans="1:10" x14ac:dyDescent="0.25">
      <c r="A21" s="10" t="s">
        <v>27</v>
      </c>
      <c r="B21" s="10" t="s">
        <v>6</v>
      </c>
      <c r="C21" s="10" t="s">
        <v>28</v>
      </c>
      <c r="D21" s="10">
        <v>38122</v>
      </c>
      <c r="E21" s="37">
        <v>0.2</v>
      </c>
      <c r="F21" s="49">
        <v>3</v>
      </c>
      <c r="G21" s="43"/>
      <c r="H21" s="98"/>
      <c r="I21" s="75"/>
      <c r="J21" s="83">
        <f t="shared" ref="J21:J29" si="1" xml:space="preserve"> (E21*I21)</f>
        <v>0</v>
      </c>
    </row>
    <row r="22" spans="1:10" x14ac:dyDescent="0.25">
      <c r="A22" s="10" t="s">
        <v>185</v>
      </c>
      <c r="B22" s="10" t="s">
        <v>6</v>
      </c>
      <c r="C22" s="20" t="s">
        <v>29</v>
      </c>
      <c r="D22" s="20">
        <v>38112</v>
      </c>
      <c r="E22" s="39">
        <v>0.18576400367309454</v>
      </c>
      <c r="F22" s="52">
        <v>3</v>
      </c>
      <c r="G22" s="18"/>
      <c r="H22" s="99"/>
      <c r="I22" s="75"/>
      <c r="J22" s="83">
        <f t="shared" si="1"/>
        <v>0</v>
      </c>
    </row>
    <row r="23" spans="1:10" x14ac:dyDescent="0.25">
      <c r="A23" s="10" t="s">
        <v>31</v>
      </c>
      <c r="B23" s="10" t="s">
        <v>6</v>
      </c>
      <c r="C23" s="20" t="s">
        <v>32</v>
      </c>
      <c r="D23" s="20">
        <v>38112</v>
      </c>
      <c r="E23" s="39">
        <v>0.42653810835629014</v>
      </c>
      <c r="F23" s="52">
        <v>3</v>
      </c>
      <c r="G23" s="43"/>
      <c r="H23" s="98"/>
      <c r="I23" s="75"/>
      <c r="J23" s="83">
        <f t="shared" si="1"/>
        <v>0</v>
      </c>
    </row>
    <row r="24" spans="1:10" x14ac:dyDescent="0.25">
      <c r="A24" s="10" t="s">
        <v>33</v>
      </c>
      <c r="B24" s="10" t="s">
        <v>6</v>
      </c>
      <c r="C24" s="20" t="s">
        <v>34</v>
      </c>
      <c r="D24" s="20">
        <v>38112</v>
      </c>
      <c r="E24" s="39">
        <v>2.9162029384756663</v>
      </c>
      <c r="F24" s="52">
        <v>3</v>
      </c>
      <c r="G24" s="43"/>
      <c r="H24" s="98"/>
      <c r="I24" s="75"/>
      <c r="J24" s="83">
        <f t="shared" si="1"/>
        <v>0</v>
      </c>
    </row>
    <row r="25" spans="1:10" x14ac:dyDescent="0.25">
      <c r="A25" s="10" t="s">
        <v>66</v>
      </c>
      <c r="B25" s="10" t="s">
        <v>5</v>
      </c>
      <c r="C25" s="20" t="s">
        <v>67</v>
      </c>
      <c r="D25" s="20">
        <v>38128</v>
      </c>
      <c r="E25" s="39">
        <v>0.9868686868686869</v>
      </c>
      <c r="F25" s="52">
        <v>3</v>
      </c>
      <c r="G25" s="42">
        <v>0.34375</v>
      </c>
      <c r="H25" s="100">
        <v>0.625</v>
      </c>
      <c r="I25" s="75"/>
      <c r="J25" s="83">
        <f t="shared" si="1"/>
        <v>0</v>
      </c>
    </row>
    <row r="26" spans="1:10" x14ac:dyDescent="0.25">
      <c r="A26" s="10" t="s">
        <v>148</v>
      </c>
      <c r="B26" s="10" t="s">
        <v>5</v>
      </c>
      <c r="C26" s="20" t="s">
        <v>149</v>
      </c>
      <c r="D26" s="20">
        <v>38134</v>
      </c>
      <c r="E26" s="39">
        <v>3.8787465564738293</v>
      </c>
      <c r="F26" s="52">
        <v>3</v>
      </c>
      <c r="G26" s="42">
        <v>0.38541666666666669</v>
      </c>
      <c r="H26" s="100">
        <v>0.67708333333333337</v>
      </c>
      <c r="I26" s="75"/>
      <c r="J26" s="83">
        <f t="shared" si="1"/>
        <v>0</v>
      </c>
    </row>
    <row r="27" spans="1:10" x14ac:dyDescent="0.25">
      <c r="A27" s="10" t="s">
        <v>168</v>
      </c>
      <c r="B27" s="10" t="s">
        <v>5</v>
      </c>
      <c r="C27" s="10" t="s">
        <v>169</v>
      </c>
      <c r="D27" s="20">
        <v>38108</v>
      </c>
      <c r="E27" s="37">
        <v>3.9853535353535356</v>
      </c>
      <c r="F27" s="49">
        <v>3</v>
      </c>
      <c r="G27" s="42">
        <v>0.34375</v>
      </c>
      <c r="H27" s="100">
        <v>0.63541666666666663</v>
      </c>
      <c r="I27" s="75"/>
      <c r="J27" s="83">
        <f t="shared" si="1"/>
        <v>0</v>
      </c>
    </row>
    <row r="28" spans="1:10" x14ac:dyDescent="0.25">
      <c r="A28" s="10" t="s">
        <v>174</v>
      </c>
      <c r="B28" s="10" t="s">
        <v>5</v>
      </c>
      <c r="C28" s="20" t="s">
        <v>175</v>
      </c>
      <c r="D28" s="20">
        <v>38108</v>
      </c>
      <c r="E28" s="39">
        <v>4.6283930211202939</v>
      </c>
      <c r="F28" s="52">
        <v>3</v>
      </c>
      <c r="G28" s="42">
        <v>0.34375</v>
      </c>
      <c r="H28" s="100">
        <v>0.63541666666666663</v>
      </c>
      <c r="I28" s="75"/>
      <c r="J28" s="83">
        <f t="shared" si="1"/>
        <v>0</v>
      </c>
    </row>
    <row r="29" spans="1:10" x14ac:dyDescent="0.25">
      <c r="A29" s="10" t="s">
        <v>176</v>
      </c>
      <c r="B29" s="10" t="s">
        <v>5</v>
      </c>
      <c r="C29" s="10" t="s">
        <v>177</v>
      </c>
      <c r="D29" s="20">
        <v>38112</v>
      </c>
      <c r="E29" s="37">
        <v>4.0040495867768584</v>
      </c>
      <c r="F29" s="49">
        <v>3</v>
      </c>
      <c r="G29" s="91">
        <v>0.34375</v>
      </c>
      <c r="H29" s="101">
        <v>0.63541666666666663</v>
      </c>
      <c r="I29" s="75"/>
      <c r="J29" s="83">
        <f t="shared" si="1"/>
        <v>0</v>
      </c>
    </row>
    <row r="30" spans="1:10" x14ac:dyDescent="0.25">
      <c r="A30" s="102" t="s">
        <v>216</v>
      </c>
      <c r="B30" s="102"/>
      <c r="C30" s="102"/>
      <c r="D30" s="102"/>
      <c r="E30" s="103">
        <f>SUM(E20:E29)</f>
        <v>25.194864095500456</v>
      </c>
      <c r="F30" s="104"/>
      <c r="G30" s="105"/>
      <c r="H30" s="105"/>
      <c r="I30" s="76"/>
      <c r="J30" s="84">
        <f>SUM(J20:J29)</f>
        <v>0</v>
      </c>
    </row>
    <row r="37" spans="1:10" x14ac:dyDescent="0.25">
      <c r="A37" s="106" t="s">
        <v>220</v>
      </c>
    </row>
    <row r="39" spans="1:10" ht="51.75" x14ac:dyDescent="0.25">
      <c r="A39" s="16" t="s">
        <v>210</v>
      </c>
      <c r="B39" s="5" t="s">
        <v>187</v>
      </c>
      <c r="C39" s="4" t="s">
        <v>0</v>
      </c>
      <c r="D39" s="4" t="s">
        <v>1</v>
      </c>
      <c r="E39" s="35" t="s">
        <v>201</v>
      </c>
      <c r="F39" s="48" t="s">
        <v>202</v>
      </c>
      <c r="G39" s="41" t="s">
        <v>203</v>
      </c>
      <c r="H39" s="97" t="s">
        <v>204</v>
      </c>
      <c r="I39" s="74" t="s">
        <v>206</v>
      </c>
      <c r="J39" s="96" t="s">
        <v>207</v>
      </c>
    </row>
    <row r="40" spans="1:10" x14ac:dyDescent="0.25">
      <c r="A40" s="10" t="s">
        <v>25</v>
      </c>
      <c r="B40" s="10" t="s">
        <v>6</v>
      </c>
      <c r="C40" s="20" t="s">
        <v>26</v>
      </c>
      <c r="D40" s="20">
        <v>38112</v>
      </c>
      <c r="E40" s="38">
        <v>3.9829476584022041</v>
      </c>
      <c r="F40" s="51">
        <v>3</v>
      </c>
      <c r="G40" s="43"/>
      <c r="H40" s="98"/>
      <c r="I40" s="75"/>
      <c r="J40" s="83">
        <f xml:space="preserve"> (E40*I40)</f>
        <v>0</v>
      </c>
    </row>
    <row r="41" spans="1:10" x14ac:dyDescent="0.25">
      <c r="A41" s="10" t="s">
        <v>27</v>
      </c>
      <c r="B41" s="10" t="s">
        <v>6</v>
      </c>
      <c r="C41" s="10" t="s">
        <v>28</v>
      </c>
      <c r="D41" s="10">
        <v>38122</v>
      </c>
      <c r="E41" s="37">
        <v>0.2</v>
      </c>
      <c r="F41" s="49">
        <v>3</v>
      </c>
      <c r="G41" s="43"/>
      <c r="H41" s="98"/>
      <c r="I41" s="75"/>
      <c r="J41" s="83">
        <f t="shared" ref="J41:J49" si="2" xml:space="preserve"> (E41*I41)</f>
        <v>0</v>
      </c>
    </row>
    <row r="42" spans="1:10" x14ac:dyDescent="0.25">
      <c r="A42" s="10" t="s">
        <v>185</v>
      </c>
      <c r="B42" s="10" t="s">
        <v>6</v>
      </c>
      <c r="C42" s="20" t="s">
        <v>29</v>
      </c>
      <c r="D42" s="20">
        <v>38112</v>
      </c>
      <c r="E42" s="39">
        <v>0.18576400367309454</v>
      </c>
      <c r="F42" s="52">
        <v>3</v>
      </c>
      <c r="G42" s="18"/>
      <c r="H42" s="99"/>
      <c r="I42" s="75"/>
      <c r="J42" s="83">
        <f t="shared" si="2"/>
        <v>0</v>
      </c>
    </row>
    <row r="43" spans="1:10" x14ac:dyDescent="0.25">
      <c r="A43" s="10" t="s">
        <v>31</v>
      </c>
      <c r="B43" s="10" t="s">
        <v>6</v>
      </c>
      <c r="C43" s="20" t="s">
        <v>32</v>
      </c>
      <c r="D43" s="20">
        <v>38112</v>
      </c>
      <c r="E43" s="39">
        <v>0.42653810835629014</v>
      </c>
      <c r="F43" s="52">
        <v>3</v>
      </c>
      <c r="G43" s="43"/>
      <c r="H43" s="98"/>
      <c r="I43" s="75"/>
      <c r="J43" s="83">
        <f t="shared" si="2"/>
        <v>0</v>
      </c>
    </row>
    <row r="44" spans="1:10" x14ac:dyDescent="0.25">
      <c r="A44" s="10" t="s">
        <v>33</v>
      </c>
      <c r="B44" s="10" t="s">
        <v>6</v>
      </c>
      <c r="C44" s="20" t="s">
        <v>34</v>
      </c>
      <c r="D44" s="20">
        <v>38112</v>
      </c>
      <c r="E44" s="39">
        <v>2.9162029384756663</v>
      </c>
      <c r="F44" s="52">
        <v>3</v>
      </c>
      <c r="G44" s="43"/>
      <c r="H44" s="98"/>
      <c r="I44" s="75"/>
      <c r="J44" s="83">
        <f t="shared" si="2"/>
        <v>0</v>
      </c>
    </row>
    <row r="45" spans="1:10" x14ac:dyDescent="0.25">
      <c r="A45" s="10" t="s">
        <v>66</v>
      </c>
      <c r="B45" s="10" t="s">
        <v>5</v>
      </c>
      <c r="C45" s="20" t="s">
        <v>67</v>
      </c>
      <c r="D45" s="20">
        <v>38128</v>
      </c>
      <c r="E45" s="39">
        <v>0.9868686868686869</v>
      </c>
      <c r="F45" s="52">
        <v>3</v>
      </c>
      <c r="G45" s="42">
        <v>0.34375</v>
      </c>
      <c r="H45" s="100">
        <v>0.625</v>
      </c>
      <c r="I45" s="75"/>
      <c r="J45" s="83">
        <f t="shared" si="2"/>
        <v>0</v>
      </c>
    </row>
    <row r="46" spans="1:10" x14ac:dyDescent="0.25">
      <c r="A46" s="10" t="s">
        <v>148</v>
      </c>
      <c r="B46" s="10" t="s">
        <v>5</v>
      </c>
      <c r="C46" s="20" t="s">
        <v>149</v>
      </c>
      <c r="D46" s="20">
        <v>38134</v>
      </c>
      <c r="E46" s="39">
        <v>3.8787465564738293</v>
      </c>
      <c r="F46" s="52">
        <v>3</v>
      </c>
      <c r="G46" s="42">
        <v>0.38541666666666669</v>
      </c>
      <c r="H46" s="100">
        <v>0.67708333333333337</v>
      </c>
      <c r="I46" s="75"/>
      <c r="J46" s="83">
        <f t="shared" si="2"/>
        <v>0</v>
      </c>
    </row>
    <row r="47" spans="1:10" x14ac:dyDescent="0.25">
      <c r="A47" s="10" t="s">
        <v>168</v>
      </c>
      <c r="B47" s="10" t="s">
        <v>5</v>
      </c>
      <c r="C47" s="10" t="s">
        <v>169</v>
      </c>
      <c r="D47" s="20">
        <v>38108</v>
      </c>
      <c r="E47" s="37">
        <v>3.9853535353535356</v>
      </c>
      <c r="F47" s="49">
        <v>3</v>
      </c>
      <c r="G47" s="42">
        <v>0.34375</v>
      </c>
      <c r="H47" s="100">
        <v>0.63541666666666663</v>
      </c>
      <c r="I47" s="75"/>
      <c r="J47" s="83">
        <f t="shared" si="2"/>
        <v>0</v>
      </c>
    </row>
    <row r="48" spans="1:10" x14ac:dyDescent="0.25">
      <c r="A48" s="10" t="s">
        <v>174</v>
      </c>
      <c r="B48" s="10" t="s">
        <v>5</v>
      </c>
      <c r="C48" s="20" t="s">
        <v>175</v>
      </c>
      <c r="D48" s="20">
        <v>38108</v>
      </c>
      <c r="E48" s="39">
        <v>4.6283930211202939</v>
      </c>
      <c r="F48" s="52">
        <v>3</v>
      </c>
      <c r="G48" s="42">
        <v>0.34375</v>
      </c>
      <c r="H48" s="100">
        <v>0.63541666666666663</v>
      </c>
      <c r="I48" s="75"/>
      <c r="J48" s="83">
        <f t="shared" si="2"/>
        <v>0</v>
      </c>
    </row>
    <row r="49" spans="1:10" x14ac:dyDescent="0.25">
      <c r="A49" s="10" t="s">
        <v>176</v>
      </c>
      <c r="B49" s="10" t="s">
        <v>5</v>
      </c>
      <c r="C49" s="10" t="s">
        <v>177</v>
      </c>
      <c r="D49" s="20">
        <v>38112</v>
      </c>
      <c r="E49" s="37">
        <v>4.0040495867768584</v>
      </c>
      <c r="F49" s="49">
        <v>3</v>
      </c>
      <c r="G49" s="91">
        <v>0.34375</v>
      </c>
      <c r="H49" s="101">
        <v>0.63541666666666663</v>
      </c>
      <c r="I49" s="75"/>
      <c r="J49" s="83">
        <f t="shared" si="2"/>
        <v>0</v>
      </c>
    </row>
    <row r="50" spans="1:10" x14ac:dyDescent="0.25">
      <c r="A50" s="102" t="s">
        <v>216</v>
      </c>
      <c r="B50" s="102"/>
      <c r="C50" s="102"/>
      <c r="D50" s="102"/>
      <c r="E50" s="103">
        <f>SUM(E40:E49)</f>
        <v>25.194864095500456</v>
      </c>
      <c r="F50" s="104"/>
      <c r="G50" s="105"/>
      <c r="H50" s="105"/>
      <c r="I50" s="76"/>
      <c r="J50" s="84">
        <f>SUM(J40:J49)</f>
        <v>0</v>
      </c>
    </row>
  </sheetData>
  <sheetProtection algorithmName="SHA-512" hashValue="AVCcZjXfHpM3Hr1mSMWSDfHiHB9lRzg4Sep9gN1npD9drzsyqp1fbr8G151HElZha8VdQpmfKfclaCqcOnQnwg==" saltValue="RWHflLxdz+ZaO3M5kw9UZQ==" spinCount="100000" sheet="1" objects="1" scenarios="1"/>
  <mergeCells count="1">
    <mergeCell ref="A1:J1"/>
  </mergeCells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1461E-696A-48FC-AE01-A67EE500C457}">
  <dimension ref="A1:J52"/>
  <sheetViews>
    <sheetView workbookViewId="0">
      <selection activeCell="I41" sqref="I41:I51"/>
    </sheetView>
  </sheetViews>
  <sheetFormatPr defaultColWidth="8.7109375" defaultRowHeight="15" x14ac:dyDescent="0.25"/>
  <cols>
    <col min="1" max="1" width="37.42578125" style="73" bestFit="1" customWidth="1"/>
    <col min="2" max="2" width="10.85546875" style="73" bestFit="1" customWidth="1"/>
    <col min="3" max="3" width="23.7109375" style="73" bestFit="1" customWidth="1"/>
    <col min="4" max="8" width="8.7109375" style="73"/>
    <col min="9" max="9" width="14" style="73" bestFit="1" customWidth="1"/>
    <col min="10" max="10" width="17.140625" style="73" customWidth="1"/>
    <col min="11" max="16384" width="8.7109375" style="73"/>
  </cols>
  <sheetData>
    <row r="1" spans="1:10" ht="30.75" customHeight="1" x14ac:dyDescent="0.25">
      <c r="A1" s="121" t="s">
        <v>221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51.75" x14ac:dyDescent="0.25">
      <c r="A2" s="16" t="s">
        <v>211</v>
      </c>
      <c r="B2" s="5" t="s">
        <v>187</v>
      </c>
      <c r="C2" s="4" t="s">
        <v>0</v>
      </c>
      <c r="D2" s="4" t="s">
        <v>1</v>
      </c>
      <c r="E2" s="35" t="s">
        <v>201</v>
      </c>
      <c r="F2" s="48" t="s">
        <v>202</v>
      </c>
      <c r="G2" s="41" t="s">
        <v>203</v>
      </c>
      <c r="H2" s="41" t="s">
        <v>204</v>
      </c>
      <c r="I2" s="74" t="s">
        <v>206</v>
      </c>
      <c r="J2" s="96" t="s">
        <v>207</v>
      </c>
    </row>
    <row r="3" spans="1:10" x14ac:dyDescent="0.25">
      <c r="A3" s="10" t="s">
        <v>68</v>
      </c>
      <c r="B3" s="10" t="s">
        <v>5</v>
      </c>
      <c r="C3" s="10" t="s">
        <v>69</v>
      </c>
      <c r="D3" s="20">
        <v>38141</v>
      </c>
      <c r="E3" s="38">
        <v>3.6115013774104678</v>
      </c>
      <c r="F3" s="51">
        <v>5</v>
      </c>
      <c r="G3" s="42">
        <v>0.34375</v>
      </c>
      <c r="H3" s="42">
        <v>0.63541666666666663</v>
      </c>
      <c r="I3" s="75"/>
      <c r="J3" s="83">
        <f xml:space="preserve"> (E3*I3)</f>
        <v>0</v>
      </c>
    </row>
    <row r="4" spans="1:10" x14ac:dyDescent="0.25">
      <c r="A4" s="10" t="s">
        <v>87</v>
      </c>
      <c r="B4" s="10" t="s">
        <v>5</v>
      </c>
      <c r="C4" s="10" t="s">
        <v>88</v>
      </c>
      <c r="D4" s="20">
        <v>38118</v>
      </c>
      <c r="E4" s="38">
        <v>3.456244260789715</v>
      </c>
      <c r="F4" s="51">
        <v>5</v>
      </c>
      <c r="G4" s="42">
        <v>0.34375</v>
      </c>
      <c r="H4" s="42">
        <v>0.63541666666666663</v>
      </c>
      <c r="I4" s="75"/>
      <c r="J4" s="83">
        <f t="shared" ref="J4:J13" si="0" xml:space="preserve"> (E4*I4)</f>
        <v>0</v>
      </c>
    </row>
    <row r="5" spans="1:10" x14ac:dyDescent="0.25">
      <c r="A5" s="10" t="s">
        <v>101</v>
      </c>
      <c r="B5" s="10" t="s">
        <v>5</v>
      </c>
      <c r="C5" s="10" t="s">
        <v>102</v>
      </c>
      <c r="D5" s="20">
        <v>38118</v>
      </c>
      <c r="E5" s="38">
        <v>2.6321808999081728</v>
      </c>
      <c r="F5" s="51">
        <v>5</v>
      </c>
      <c r="G5" s="42">
        <v>0.34375</v>
      </c>
      <c r="H5" s="42">
        <v>0.67708333333333337</v>
      </c>
      <c r="I5" s="75"/>
      <c r="J5" s="83">
        <f t="shared" si="0"/>
        <v>0</v>
      </c>
    </row>
    <row r="6" spans="1:10" x14ac:dyDescent="0.25">
      <c r="A6" s="10" t="s">
        <v>137</v>
      </c>
      <c r="B6" s="10" t="s">
        <v>5</v>
      </c>
      <c r="C6" s="10" t="s">
        <v>138</v>
      </c>
      <c r="D6" s="20">
        <v>38119</v>
      </c>
      <c r="E6" s="38">
        <v>4.7301285583103763</v>
      </c>
      <c r="F6" s="51">
        <v>5</v>
      </c>
      <c r="G6" s="42">
        <v>0.34375</v>
      </c>
      <c r="H6" s="42">
        <v>0.63541666666666663</v>
      </c>
      <c r="I6" s="75"/>
      <c r="J6" s="83">
        <f t="shared" si="0"/>
        <v>0</v>
      </c>
    </row>
    <row r="7" spans="1:10" x14ac:dyDescent="0.25">
      <c r="A7" s="10" t="s">
        <v>140</v>
      </c>
      <c r="B7" s="10" t="s">
        <v>5</v>
      </c>
      <c r="C7" s="10" t="s">
        <v>141</v>
      </c>
      <c r="D7" s="20">
        <v>38117</v>
      </c>
      <c r="E7" s="38">
        <v>4.2873186409550046</v>
      </c>
      <c r="F7" s="51">
        <v>5</v>
      </c>
      <c r="G7" s="42">
        <v>0.30208333333333331</v>
      </c>
      <c r="H7" s="42">
        <v>0.59375</v>
      </c>
      <c r="I7" s="75"/>
      <c r="J7" s="83">
        <f t="shared" si="0"/>
        <v>0</v>
      </c>
    </row>
    <row r="8" spans="1:10" x14ac:dyDescent="0.25">
      <c r="A8" s="10" t="s">
        <v>146</v>
      </c>
      <c r="B8" s="10" t="s">
        <v>5</v>
      </c>
      <c r="C8" s="10" t="s">
        <v>147</v>
      </c>
      <c r="D8" s="20">
        <v>38118</v>
      </c>
      <c r="E8" s="38">
        <v>2.9355280073461896</v>
      </c>
      <c r="F8" s="51">
        <v>5</v>
      </c>
      <c r="G8" s="43"/>
      <c r="H8" s="43"/>
      <c r="I8" s="75"/>
      <c r="J8" s="83">
        <f t="shared" si="0"/>
        <v>0</v>
      </c>
    </row>
    <row r="9" spans="1:10" x14ac:dyDescent="0.25">
      <c r="A9" s="10" t="s">
        <v>156</v>
      </c>
      <c r="B9" s="10" t="s">
        <v>5</v>
      </c>
      <c r="C9" s="10" t="s">
        <v>157</v>
      </c>
      <c r="D9" s="20">
        <v>38119</v>
      </c>
      <c r="E9" s="38">
        <v>0.57667584940312211</v>
      </c>
      <c r="F9" s="51">
        <v>5</v>
      </c>
      <c r="G9" s="42">
        <v>0.34375</v>
      </c>
      <c r="H9" s="42">
        <v>0.63541666666666663</v>
      </c>
      <c r="I9" s="75"/>
      <c r="J9" s="83">
        <f t="shared" si="0"/>
        <v>0</v>
      </c>
    </row>
    <row r="10" spans="1:10" x14ac:dyDescent="0.25">
      <c r="A10" s="10" t="s">
        <v>158</v>
      </c>
      <c r="B10" s="10" t="s">
        <v>5</v>
      </c>
      <c r="C10" s="10" t="s">
        <v>159</v>
      </c>
      <c r="D10" s="20">
        <v>38115</v>
      </c>
      <c r="E10" s="38">
        <v>0.79494490358126724</v>
      </c>
      <c r="F10" s="51">
        <v>5</v>
      </c>
      <c r="G10" s="42">
        <v>0.34375</v>
      </c>
      <c r="H10" s="42">
        <v>0.63541666666666663</v>
      </c>
      <c r="I10" s="75"/>
      <c r="J10" s="83">
        <f t="shared" si="0"/>
        <v>0</v>
      </c>
    </row>
    <row r="11" spans="1:10" x14ac:dyDescent="0.25">
      <c r="A11" s="20" t="s">
        <v>16</v>
      </c>
      <c r="B11" s="23" t="s">
        <v>186</v>
      </c>
      <c r="C11" s="20" t="s">
        <v>17</v>
      </c>
      <c r="D11" s="10">
        <v>38118</v>
      </c>
      <c r="E11" s="37">
        <v>1.8979999999999999</v>
      </c>
      <c r="F11" s="49">
        <v>5</v>
      </c>
      <c r="G11" s="43"/>
      <c r="H11" s="43"/>
      <c r="I11" s="75"/>
      <c r="J11" s="83">
        <f t="shared" si="0"/>
        <v>0</v>
      </c>
    </row>
    <row r="12" spans="1:10" x14ac:dyDescent="0.25">
      <c r="A12" s="20" t="s">
        <v>14</v>
      </c>
      <c r="B12" s="23" t="s">
        <v>186</v>
      </c>
      <c r="C12" s="20" t="s">
        <v>15</v>
      </c>
      <c r="D12" s="10">
        <v>38118</v>
      </c>
      <c r="E12" s="37">
        <v>0.82</v>
      </c>
      <c r="F12" s="49">
        <v>5</v>
      </c>
      <c r="G12" s="43"/>
      <c r="H12" s="43"/>
      <c r="I12" s="75"/>
      <c r="J12" s="83">
        <f t="shared" si="0"/>
        <v>0</v>
      </c>
    </row>
    <row r="13" spans="1:10" x14ac:dyDescent="0.25">
      <c r="A13" s="10" t="s">
        <v>182</v>
      </c>
      <c r="B13" s="10" t="s">
        <v>5</v>
      </c>
      <c r="C13" s="10" t="s">
        <v>183</v>
      </c>
      <c r="D13" s="20">
        <v>38115</v>
      </c>
      <c r="E13" s="38">
        <v>3.5967125803489441</v>
      </c>
      <c r="F13" s="51">
        <v>5</v>
      </c>
      <c r="G13" s="42">
        <v>0.34375</v>
      </c>
      <c r="H13" s="42">
        <v>0.63541666666666663</v>
      </c>
      <c r="I13" s="75"/>
      <c r="J13" s="83">
        <f t="shared" si="0"/>
        <v>0</v>
      </c>
    </row>
    <row r="14" spans="1:10" x14ac:dyDescent="0.25">
      <c r="A14" s="102" t="s">
        <v>216</v>
      </c>
      <c r="B14" s="102"/>
      <c r="C14" s="102"/>
      <c r="D14" s="102"/>
      <c r="E14" s="103">
        <f>SUM(E3:E13)</f>
        <v>29.339235078053264</v>
      </c>
      <c r="F14" s="104"/>
      <c r="G14" s="80"/>
      <c r="H14" s="80"/>
      <c r="I14" s="76"/>
      <c r="J14" s="84">
        <f>SUM(J3:J13)</f>
        <v>0</v>
      </c>
    </row>
    <row r="17" spans="1:10" x14ac:dyDescent="0.25">
      <c r="A17" s="106" t="s">
        <v>219</v>
      </c>
    </row>
    <row r="19" spans="1:10" ht="51.75" x14ac:dyDescent="0.25">
      <c r="A19" s="16" t="s">
        <v>211</v>
      </c>
      <c r="B19" s="5" t="s">
        <v>187</v>
      </c>
      <c r="C19" s="4" t="s">
        <v>0</v>
      </c>
      <c r="D19" s="4" t="s">
        <v>1</v>
      </c>
      <c r="E19" s="35" t="s">
        <v>201</v>
      </c>
      <c r="F19" s="48" t="s">
        <v>202</v>
      </c>
      <c r="G19" s="41" t="s">
        <v>203</v>
      </c>
      <c r="H19" s="41" t="s">
        <v>204</v>
      </c>
      <c r="I19" s="74" t="s">
        <v>206</v>
      </c>
      <c r="J19" s="96" t="s">
        <v>207</v>
      </c>
    </row>
    <row r="20" spans="1:10" x14ac:dyDescent="0.25">
      <c r="A20" s="10" t="s">
        <v>68</v>
      </c>
      <c r="B20" s="10" t="s">
        <v>5</v>
      </c>
      <c r="C20" s="10" t="s">
        <v>69</v>
      </c>
      <c r="D20" s="20">
        <v>38141</v>
      </c>
      <c r="E20" s="38">
        <v>3.6115013774104678</v>
      </c>
      <c r="F20" s="51">
        <v>5</v>
      </c>
      <c r="G20" s="42">
        <v>0.34375</v>
      </c>
      <c r="H20" s="42">
        <v>0.63541666666666663</v>
      </c>
      <c r="I20" s="75"/>
      <c r="J20" s="83">
        <f xml:space="preserve"> (E20*I20)</f>
        <v>0</v>
      </c>
    </row>
    <row r="21" spans="1:10" x14ac:dyDescent="0.25">
      <c r="A21" s="10" t="s">
        <v>87</v>
      </c>
      <c r="B21" s="10" t="s">
        <v>5</v>
      </c>
      <c r="C21" s="10" t="s">
        <v>88</v>
      </c>
      <c r="D21" s="20">
        <v>38118</v>
      </c>
      <c r="E21" s="38">
        <v>3.456244260789715</v>
      </c>
      <c r="F21" s="51">
        <v>5</v>
      </c>
      <c r="G21" s="42">
        <v>0.34375</v>
      </c>
      <c r="H21" s="42">
        <v>0.63541666666666663</v>
      </c>
      <c r="I21" s="75"/>
      <c r="J21" s="83">
        <f t="shared" ref="J21:J30" si="1" xml:space="preserve"> (E21*I21)</f>
        <v>0</v>
      </c>
    </row>
    <row r="22" spans="1:10" x14ac:dyDescent="0.25">
      <c r="A22" s="10" t="s">
        <v>101</v>
      </c>
      <c r="B22" s="10" t="s">
        <v>5</v>
      </c>
      <c r="C22" s="10" t="s">
        <v>102</v>
      </c>
      <c r="D22" s="20">
        <v>38118</v>
      </c>
      <c r="E22" s="38">
        <v>2.6321808999081728</v>
      </c>
      <c r="F22" s="51">
        <v>5</v>
      </c>
      <c r="G22" s="42">
        <v>0.34375</v>
      </c>
      <c r="H22" s="42">
        <v>0.67708333333333337</v>
      </c>
      <c r="I22" s="75"/>
      <c r="J22" s="83">
        <f t="shared" si="1"/>
        <v>0</v>
      </c>
    </row>
    <row r="23" spans="1:10" x14ac:dyDescent="0.25">
      <c r="A23" s="10" t="s">
        <v>137</v>
      </c>
      <c r="B23" s="10" t="s">
        <v>5</v>
      </c>
      <c r="C23" s="10" t="s">
        <v>138</v>
      </c>
      <c r="D23" s="20">
        <v>38119</v>
      </c>
      <c r="E23" s="38">
        <v>4.7301285583103763</v>
      </c>
      <c r="F23" s="51">
        <v>5</v>
      </c>
      <c r="G23" s="42">
        <v>0.34375</v>
      </c>
      <c r="H23" s="42">
        <v>0.63541666666666663</v>
      </c>
      <c r="I23" s="75"/>
      <c r="J23" s="83">
        <f t="shared" si="1"/>
        <v>0</v>
      </c>
    </row>
    <row r="24" spans="1:10" x14ac:dyDescent="0.25">
      <c r="A24" s="10" t="s">
        <v>140</v>
      </c>
      <c r="B24" s="10" t="s">
        <v>5</v>
      </c>
      <c r="C24" s="10" t="s">
        <v>141</v>
      </c>
      <c r="D24" s="20">
        <v>38117</v>
      </c>
      <c r="E24" s="38">
        <v>4.2873186409550046</v>
      </c>
      <c r="F24" s="51">
        <v>5</v>
      </c>
      <c r="G24" s="42">
        <v>0.30208333333333331</v>
      </c>
      <c r="H24" s="42">
        <v>0.59375</v>
      </c>
      <c r="I24" s="75"/>
      <c r="J24" s="83">
        <f t="shared" si="1"/>
        <v>0</v>
      </c>
    </row>
    <row r="25" spans="1:10" x14ac:dyDescent="0.25">
      <c r="A25" s="10" t="s">
        <v>146</v>
      </c>
      <c r="B25" s="10" t="s">
        <v>5</v>
      </c>
      <c r="C25" s="10" t="s">
        <v>147</v>
      </c>
      <c r="D25" s="20">
        <v>38118</v>
      </c>
      <c r="E25" s="38">
        <v>2.9355280073461896</v>
      </c>
      <c r="F25" s="51">
        <v>5</v>
      </c>
      <c r="G25" s="43"/>
      <c r="H25" s="43"/>
      <c r="I25" s="75"/>
      <c r="J25" s="83">
        <f t="shared" si="1"/>
        <v>0</v>
      </c>
    </row>
    <row r="26" spans="1:10" x14ac:dyDescent="0.25">
      <c r="A26" s="10" t="s">
        <v>156</v>
      </c>
      <c r="B26" s="10" t="s">
        <v>5</v>
      </c>
      <c r="C26" s="10" t="s">
        <v>157</v>
      </c>
      <c r="D26" s="20">
        <v>38119</v>
      </c>
      <c r="E26" s="38">
        <v>0.57667584940312211</v>
      </c>
      <c r="F26" s="51">
        <v>5</v>
      </c>
      <c r="G26" s="42">
        <v>0.34375</v>
      </c>
      <c r="H26" s="42">
        <v>0.63541666666666663</v>
      </c>
      <c r="I26" s="75"/>
      <c r="J26" s="83">
        <f t="shared" si="1"/>
        <v>0</v>
      </c>
    </row>
    <row r="27" spans="1:10" x14ac:dyDescent="0.25">
      <c r="A27" s="10" t="s">
        <v>158</v>
      </c>
      <c r="B27" s="10" t="s">
        <v>5</v>
      </c>
      <c r="C27" s="10" t="s">
        <v>159</v>
      </c>
      <c r="D27" s="20">
        <v>38115</v>
      </c>
      <c r="E27" s="38">
        <v>0.79494490358126724</v>
      </c>
      <c r="F27" s="51">
        <v>5</v>
      </c>
      <c r="G27" s="42">
        <v>0.34375</v>
      </c>
      <c r="H27" s="42">
        <v>0.63541666666666663</v>
      </c>
      <c r="I27" s="75"/>
      <c r="J27" s="83">
        <f t="shared" si="1"/>
        <v>0</v>
      </c>
    </row>
    <row r="28" spans="1:10" x14ac:dyDescent="0.25">
      <c r="A28" s="20" t="s">
        <v>16</v>
      </c>
      <c r="B28" s="23" t="s">
        <v>186</v>
      </c>
      <c r="C28" s="20" t="s">
        <v>17</v>
      </c>
      <c r="D28" s="10">
        <v>38118</v>
      </c>
      <c r="E28" s="37">
        <v>1.8979999999999999</v>
      </c>
      <c r="F28" s="49">
        <v>5</v>
      </c>
      <c r="G28" s="43"/>
      <c r="H28" s="43"/>
      <c r="I28" s="75"/>
      <c r="J28" s="83">
        <f t="shared" si="1"/>
        <v>0</v>
      </c>
    </row>
    <row r="29" spans="1:10" x14ac:dyDescent="0.25">
      <c r="A29" s="20" t="s">
        <v>14</v>
      </c>
      <c r="B29" s="23" t="s">
        <v>186</v>
      </c>
      <c r="C29" s="20" t="s">
        <v>15</v>
      </c>
      <c r="D29" s="10">
        <v>38118</v>
      </c>
      <c r="E29" s="37">
        <v>0.82</v>
      </c>
      <c r="F29" s="49">
        <v>5</v>
      </c>
      <c r="G29" s="43"/>
      <c r="H29" s="43"/>
      <c r="I29" s="75"/>
      <c r="J29" s="83">
        <f t="shared" si="1"/>
        <v>0</v>
      </c>
    </row>
    <row r="30" spans="1:10" x14ac:dyDescent="0.25">
      <c r="A30" s="10" t="s">
        <v>182</v>
      </c>
      <c r="B30" s="10" t="s">
        <v>5</v>
      </c>
      <c r="C30" s="10" t="s">
        <v>183</v>
      </c>
      <c r="D30" s="20">
        <v>38115</v>
      </c>
      <c r="E30" s="38">
        <v>3.5967125803489441</v>
      </c>
      <c r="F30" s="51">
        <v>5</v>
      </c>
      <c r="G30" s="42">
        <v>0.34375</v>
      </c>
      <c r="H30" s="42">
        <v>0.63541666666666663</v>
      </c>
      <c r="I30" s="75"/>
      <c r="J30" s="83">
        <f t="shared" si="1"/>
        <v>0</v>
      </c>
    </row>
    <row r="31" spans="1:10" x14ac:dyDescent="0.25">
      <c r="A31" s="102" t="s">
        <v>216</v>
      </c>
      <c r="B31" s="102"/>
      <c r="C31" s="102"/>
      <c r="D31" s="102"/>
      <c r="E31" s="103">
        <f>SUM(E20:E30)</f>
        <v>29.339235078053264</v>
      </c>
      <c r="F31" s="104"/>
      <c r="G31" s="80"/>
      <c r="H31" s="80"/>
      <c r="I31" s="76"/>
      <c r="J31" s="84">
        <f>SUM(J20:J30)</f>
        <v>0</v>
      </c>
    </row>
    <row r="38" spans="1:10" x14ac:dyDescent="0.25">
      <c r="A38" s="123" t="s">
        <v>220</v>
      </c>
    </row>
    <row r="40" spans="1:10" ht="51.75" x14ac:dyDescent="0.25">
      <c r="A40" s="16" t="s">
        <v>211</v>
      </c>
      <c r="B40" s="5" t="s">
        <v>187</v>
      </c>
      <c r="C40" s="4" t="s">
        <v>0</v>
      </c>
      <c r="D40" s="4" t="s">
        <v>1</v>
      </c>
      <c r="E40" s="35" t="s">
        <v>201</v>
      </c>
      <c r="F40" s="48" t="s">
        <v>202</v>
      </c>
      <c r="G40" s="41" t="s">
        <v>203</v>
      </c>
      <c r="H40" s="41" t="s">
        <v>204</v>
      </c>
      <c r="I40" s="74" t="s">
        <v>206</v>
      </c>
      <c r="J40" s="96" t="s">
        <v>207</v>
      </c>
    </row>
    <row r="41" spans="1:10" x14ac:dyDescent="0.25">
      <c r="A41" s="10" t="s">
        <v>68</v>
      </c>
      <c r="B41" s="10" t="s">
        <v>5</v>
      </c>
      <c r="C41" s="10" t="s">
        <v>69</v>
      </c>
      <c r="D41" s="20">
        <v>38141</v>
      </c>
      <c r="E41" s="38">
        <v>3.6115013774104678</v>
      </c>
      <c r="F41" s="51">
        <v>5</v>
      </c>
      <c r="G41" s="42">
        <v>0.34375</v>
      </c>
      <c r="H41" s="42">
        <v>0.63541666666666663</v>
      </c>
      <c r="I41" s="75"/>
      <c r="J41" s="83">
        <f xml:space="preserve"> (E41*I41)</f>
        <v>0</v>
      </c>
    </row>
    <row r="42" spans="1:10" x14ac:dyDescent="0.25">
      <c r="A42" s="10" t="s">
        <v>87</v>
      </c>
      <c r="B42" s="10" t="s">
        <v>5</v>
      </c>
      <c r="C42" s="10" t="s">
        <v>88</v>
      </c>
      <c r="D42" s="20">
        <v>38118</v>
      </c>
      <c r="E42" s="38">
        <v>3.456244260789715</v>
      </c>
      <c r="F42" s="51">
        <v>5</v>
      </c>
      <c r="G42" s="42">
        <v>0.34375</v>
      </c>
      <c r="H42" s="42">
        <v>0.63541666666666663</v>
      </c>
      <c r="I42" s="75"/>
      <c r="J42" s="83">
        <f xml:space="preserve"> (E42*I42)</f>
        <v>0</v>
      </c>
    </row>
    <row r="43" spans="1:10" x14ac:dyDescent="0.25">
      <c r="A43" s="10" t="s">
        <v>101</v>
      </c>
      <c r="B43" s="10" t="s">
        <v>5</v>
      </c>
      <c r="C43" s="10" t="s">
        <v>102</v>
      </c>
      <c r="D43" s="20">
        <v>38118</v>
      </c>
      <c r="E43" s="38">
        <v>2.6321808999081728</v>
      </c>
      <c r="F43" s="51">
        <v>5</v>
      </c>
      <c r="G43" s="42">
        <v>0.34375</v>
      </c>
      <c r="H43" s="42">
        <v>0.67708333333333337</v>
      </c>
      <c r="I43" s="75"/>
      <c r="J43" s="83">
        <f t="shared" ref="J42:J51" si="2" xml:space="preserve"> (E43*I43)</f>
        <v>0</v>
      </c>
    </row>
    <row r="44" spans="1:10" x14ac:dyDescent="0.25">
      <c r="A44" s="10" t="s">
        <v>137</v>
      </c>
      <c r="B44" s="10" t="s">
        <v>5</v>
      </c>
      <c r="C44" s="10" t="s">
        <v>138</v>
      </c>
      <c r="D44" s="20">
        <v>38119</v>
      </c>
      <c r="E44" s="38">
        <v>4.7301285583103763</v>
      </c>
      <c r="F44" s="51">
        <v>5</v>
      </c>
      <c r="G44" s="42">
        <v>0.34375</v>
      </c>
      <c r="H44" s="42">
        <v>0.63541666666666663</v>
      </c>
      <c r="I44" s="75"/>
      <c r="J44" s="83">
        <f t="shared" si="2"/>
        <v>0</v>
      </c>
    </row>
    <row r="45" spans="1:10" x14ac:dyDescent="0.25">
      <c r="A45" s="10" t="s">
        <v>140</v>
      </c>
      <c r="B45" s="10" t="s">
        <v>5</v>
      </c>
      <c r="C45" s="10" t="s">
        <v>141</v>
      </c>
      <c r="D45" s="20">
        <v>38117</v>
      </c>
      <c r="E45" s="38">
        <v>4.2873186409550046</v>
      </c>
      <c r="F45" s="51">
        <v>5</v>
      </c>
      <c r="G45" s="42">
        <v>0.30208333333333331</v>
      </c>
      <c r="H45" s="42">
        <v>0.59375</v>
      </c>
      <c r="I45" s="75"/>
      <c r="J45" s="83">
        <f t="shared" si="2"/>
        <v>0</v>
      </c>
    </row>
    <row r="46" spans="1:10" x14ac:dyDescent="0.25">
      <c r="A46" s="10" t="s">
        <v>146</v>
      </c>
      <c r="B46" s="10" t="s">
        <v>5</v>
      </c>
      <c r="C46" s="10" t="s">
        <v>147</v>
      </c>
      <c r="D46" s="20">
        <v>38118</v>
      </c>
      <c r="E46" s="38">
        <v>2.9355280073461896</v>
      </c>
      <c r="F46" s="51">
        <v>5</v>
      </c>
      <c r="G46" s="43"/>
      <c r="H46" s="43"/>
      <c r="I46" s="75"/>
      <c r="J46" s="83">
        <f t="shared" si="2"/>
        <v>0</v>
      </c>
    </row>
    <row r="47" spans="1:10" x14ac:dyDescent="0.25">
      <c r="A47" s="10" t="s">
        <v>156</v>
      </c>
      <c r="B47" s="10" t="s">
        <v>5</v>
      </c>
      <c r="C47" s="10" t="s">
        <v>157</v>
      </c>
      <c r="D47" s="20">
        <v>38119</v>
      </c>
      <c r="E47" s="38">
        <v>0.57667584940312211</v>
      </c>
      <c r="F47" s="51">
        <v>5</v>
      </c>
      <c r="G47" s="42">
        <v>0.34375</v>
      </c>
      <c r="H47" s="42">
        <v>0.63541666666666663</v>
      </c>
      <c r="I47" s="75"/>
      <c r="J47" s="83">
        <f t="shared" si="2"/>
        <v>0</v>
      </c>
    </row>
    <row r="48" spans="1:10" x14ac:dyDescent="0.25">
      <c r="A48" s="10" t="s">
        <v>158</v>
      </c>
      <c r="B48" s="10" t="s">
        <v>5</v>
      </c>
      <c r="C48" s="10" t="s">
        <v>159</v>
      </c>
      <c r="D48" s="20">
        <v>38115</v>
      </c>
      <c r="E48" s="38">
        <v>0.79494490358126724</v>
      </c>
      <c r="F48" s="51">
        <v>5</v>
      </c>
      <c r="G48" s="42">
        <v>0.34375</v>
      </c>
      <c r="H48" s="42">
        <v>0.63541666666666663</v>
      </c>
      <c r="I48" s="75"/>
      <c r="J48" s="83">
        <f t="shared" si="2"/>
        <v>0</v>
      </c>
    </row>
    <row r="49" spans="1:10" x14ac:dyDescent="0.25">
      <c r="A49" s="20" t="s">
        <v>16</v>
      </c>
      <c r="B49" s="23" t="s">
        <v>186</v>
      </c>
      <c r="C49" s="20" t="s">
        <v>17</v>
      </c>
      <c r="D49" s="10">
        <v>38118</v>
      </c>
      <c r="E49" s="37">
        <v>1.8979999999999999</v>
      </c>
      <c r="F49" s="49">
        <v>5</v>
      </c>
      <c r="G49" s="43"/>
      <c r="H49" s="43"/>
      <c r="I49" s="75"/>
      <c r="J49" s="83">
        <f t="shared" si="2"/>
        <v>0</v>
      </c>
    </row>
    <row r="50" spans="1:10" x14ac:dyDescent="0.25">
      <c r="A50" s="20" t="s">
        <v>14</v>
      </c>
      <c r="B50" s="23" t="s">
        <v>186</v>
      </c>
      <c r="C50" s="20" t="s">
        <v>15</v>
      </c>
      <c r="D50" s="10">
        <v>38118</v>
      </c>
      <c r="E50" s="37">
        <v>0.82</v>
      </c>
      <c r="F50" s="49">
        <v>5</v>
      </c>
      <c r="G50" s="43"/>
      <c r="H50" s="43"/>
      <c r="I50" s="75"/>
      <c r="J50" s="83">
        <f t="shared" si="2"/>
        <v>0</v>
      </c>
    </row>
    <row r="51" spans="1:10" x14ac:dyDescent="0.25">
      <c r="A51" s="10" t="s">
        <v>182</v>
      </c>
      <c r="B51" s="10" t="s">
        <v>5</v>
      </c>
      <c r="C51" s="10" t="s">
        <v>183</v>
      </c>
      <c r="D51" s="20">
        <v>38115</v>
      </c>
      <c r="E51" s="38">
        <v>3.5967125803489441</v>
      </c>
      <c r="F51" s="51">
        <v>5</v>
      </c>
      <c r="G51" s="42">
        <v>0.34375</v>
      </c>
      <c r="H51" s="42">
        <v>0.63541666666666663</v>
      </c>
      <c r="I51" s="75"/>
      <c r="J51" s="83">
        <f t="shared" si="2"/>
        <v>0</v>
      </c>
    </row>
    <row r="52" spans="1:10" x14ac:dyDescent="0.25">
      <c r="A52" s="102" t="s">
        <v>216</v>
      </c>
      <c r="B52" s="102"/>
      <c r="C52" s="102"/>
      <c r="D52" s="102"/>
      <c r="E52" s="103">
        <f>SUM(E41:E51)</f>
        <v>29.339235078053264</v>
      </c>
      <c r="F52" s="104"/>
      <c r="G52" s="80"/>
      <c r="H52" s="80"/>
      <c r="I52" s="76"/>
      <c r="J52" s="84">
        <f>SUM(J41:J51)</f>
        <v>0</v>
      </c>
    </row>
  </sheetData>
  <sheetProtection algorithmName="SHA-512" hashValue="+E7QRMWXmfwlHKlWxSCkP27Wq1B0CsXiG8SVXT/mMuUNYSMsupxx4JhAN9BXzXg/S0ysy/vidWAI715JLohAnQ==" saltValue="RbXJgCv79Eql37o2SJKgrQ==" spinCount="100000" sheet="1" objects="1" scenarios="1"/>
  <mergeCells count="1">
    <mergeCell ref="A1:J1"/>
  </mergeCells>
  <pageMargins left="0.7" right="0.7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BDC1D-0B61-4051-9293-9473B41F7FCC}">
  <dimension ref="A1:J50"/>
  <sheetViews>
    <sheetView workbookViewId="0">
      <selection activeCell="F9" sqref="F9"/>
    </sheetView>
  </sheetViews>
  <sheetFormatPr defaultColWidth="8.7109375" defaultRowHeight="15" x14ac:dyDescent="0.25"/>
  <cols>
    <col min="1" max="1" width="32.42578125" style="73" bestFit="1" customWidth="1"/>
    <col min="2" max="2" width="12.42578125" style="73" customWidth="1"/>
    <col min="3" max="3" width="20" style="73" customWidth="1"/>
    <col min="4" max="8" width="8.7109375" style="73"/>
    <col min="9" max="9" width="14" style="73" bestFit="1" customWidth="1"/>
    <col min="10" max="10" width="15.5703125" style="73" customWidth="1"/>
    <col min="11" max="16384" width="8.7109375" style="73"/>
  </cols>
  <sheetData>
    <row r="1" spans="1:10" ht="39" customHeight="1" x14ac:dyDescent="0.25">
      <c r="A1" s="121" t="s">
        <v>221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64.5" x14ac:dyDescent="0.25">
      <c r="A2" s="16" t="s">
        <v>212</v>
      </c>
      <c r="B2" s="5" t="s">
        <v>187</v>
      </c>
      <c r="C2" s="4" t="s">
        <v>0</v>
      </c>
      <c r="D2" s="4" t="s">
        <v>1</v>
      </c>
      <c r="E2" s="35" t="s">
        <v>201</v>
      </c>
      <c r="F2" s="48" t="s">
        <v>202</v>
      </c>
      <c r="G2" s="41" t="s">
        <v>203</v>
      </c>
      <c r="H2" s="41" t="s">
        <v>204</v>
      </c>
      <c r="I2" s="74" t="s">
        <v>206</v>
      </c>
      <c r="J2" s="96" t="s">
        <v>207</v>
      </c>
    </row>
    <row r="3" spans="1:10" x14ac:dyDescent="0.25">
      <c r="A3" s="10" t="s">
        <v>23</v>
      </c>
      <c r="B3" s="10" t="s">
        <v>6</v>
      </c>
      <c r="C3" s="10" t="s">
        <v>24</v>
      </c>
      <c r="D3" s="10">
        <v>38116</v>
      </c>
      <c r="E3" s="37">
        <v>0.9276859504132231</v>
      </c>
      <c r="F3" s="49">
        <v>6</v>
      </c>
      <c r="G3" s="43"/>
      <c r="H3" s="43"/>
      <c r="I3" s="75"/>
      <c r="J3" s="83">
        <f xml:space="preserve"> (E3*I3)</f>
        <v>0</v>
      </c>
    </row>
    <row r="4" spans="1:10" x14ac:dyDescent="0.25">
      <c r="A4" s="22" t="s">
        <v>35</v>
      </c>
      <c r="B4" s="22" t="s">
        <v>5</v>
      </c>
      <c r="C4" s="22" t="s">
        <v>36</v>
      </c>
      <c r="D4" s="22">
        <v>38114</v>
      </c>
      <c r="E4" s="39">
        <v>4.8425160697887968</v>
      </c>
      <c r="F4" s="52">
        <v>6</v>
      </c>
      <c r="G4" s="42">
        <v>0.34375</v>
      </c>
      <c r="H4" s="42">
        <v>0.67708333333333337</v>
      </c>
      <c r="I4" s="75"/>
      <c r="J4" s="83">
        <f t="shared" ref="J4:J13" si="0" xml:space="preserve"> (E4*I4)</f>
        <v>0</v>
      </c>
    </row>
    <row r="5" spans="1:10" x14ac:dyDescent="0.25">
      <c r="A5" s="10" t="s">
        <v>60</v>
      </c>
      <c r="B5" s="10" t="s">
        <v>5</v>
      </c>
      <c r="C5" s="10" t="s">
        <v>61</v>
      </c>
      <c r="D5" s="20">
        <v>38109</v>
      </c>
      <c r="E5" s="37">
        <v>2.6018640955004582</v>
      </c>
      <c r="F5" s="49">
        <v>6</v>
      </c>
      <c r="G5" s="42">
        <v>0.30208333333333331</v>
      </c>
      <c r="H5" s="42">
        <v>0.59375</v>
      </c>
      <c r="I5" s="75"/>
      <c r="J5" s="83">
        <f t="shared" si="0"/>
        <v>0</v>
      </c>
    </row>
    <row r="6" spans="1:10" x14ac:dyDescent="0.25">
      <c r="A6" s="10" t="s">
        <v>77</v>
      </c>
      <c r="B6" s="10" t="s">
        <v>5</v>
      </c>
      <c r="C6" s="10" t="s">
        <v>78</v>
      </c>
      <c r="D6" s="20">
        <v>38109</v>
      </c>
      <c r="E6" s="37">
        <v>3.5958953168044072</v>
      </c>
      <c r="F6" s="49">
        <v>6</v>
      </c>
      <c r="G6" s="42">
        <v>0.34375</v>
      </c>
      <c r="H6" s="42">
        <v>0.63541666666666663</v>
      </c>
      <c r="I6" s="75"/>
      <c r="J6" s="83">
        <f t="shared" si="0"/>
        <v>0</v>
      </c>
    </row>
    <row r="7" spans="1:10" x14ac:dyDescent="0.25">
      <c r="A7" s="10" t="s">
        <v>89</v>
      </c>
      <c r="B7" s="10" t="s">
        <v>186</v>
      </c>
      <c r="C7" s="10" t="s">
        <v>90</v>
      </c>
      <c r="D7" s="20">
        <v>38109</v>
      </c>
      <c r="E7" s="37">
        <v>5</v>
      </c>
      <c r="F7" s="49">
        <v>6</v>
      </c>
      <c r="G7" s="43"/>
      <c r="H7" s="43"/>
      <c r="I7" s="75"/>
      <c r="J7" s="83">
        <f t="shared" si="0"/>
        <v>0</v>
      </c>
    </row>
    <row r="8" spans="1:10" x14ac:dyDescent="0.25">
      <c r="A8" s="10" t="s">
        <v>91</v>
      </c>
      <c r="B8" s="10" t="s">
        <v>5</v>
      </c>
      <c r="C8" s="10" t="s">
        <v>92</v>
      </c>
      <c r="D8" s="20">
        <v>38109</v>
      </c>
      <c r="E8" s="37">
        <v>4.7044765840220384</v>
      </c>
      <c r="F8" s="49">
        <v>6</v>
      </c>
      <c r="G8" s="42">
        <v>0.34375</v>
      </c>
      <c r="H8" s="42">
        <v>0.63541666666666663</v>
      </c>
      <c r="I8" s="75"/>
      <c r="J8" s="83">
        <f t="shared" si="0"/>
        <v>0</v>
      </c>
    </row>
    <row r="9" spans="1:10" x14ac:dyDescent="0.25">
      <c r="A9" s="10" t="s">
        <v>93</v>
      </c>
      <c r="B9" s="10" t="s">
        <v>5</v>
      </c>
      <c r="C9" s="10" t="s">
        <v>94</v>
      </c>
      <c r="D9" s="20">
        <v>38116</v>
      </c>
      <c r="E9" s="37">
        <v>2.2242883379247016</v>
      </c>
      <c r="F9" s="49">
        <v>6</v>
      </c>
      <c r="G9" s="42">
        <v>0.38541666666666669</v>
      </c>
      <c r="H9" s="42">
        <v>0.67708333333333337</v>
      </c>
      <c r="I9" s="75"/>
      <c r="J9" s="83">
        <f t="shared" si="0"/>
        <v>0</v>
      </c>
    </row>
    <row r="10" spans="1:10" x14ac:dyDescent="0.25">
      <c r="A10" s="10" t="s">
        <v>116</v>
      </c>
      <c r="B10" s="10" t="s">
        <v>5</v>
      </c>
      <c r="C10" s="10" t="s">
        <v>117</v>
      </c>
      <c r="D10" s="20">
        <v>38109</v>
      </c>
      <c r="E10" s="38">
        <v>3.8659550045913686</v>
      </c>
      <c r="F10" s="51">
        <v>6</v>
      </c>
      <c r="G10" s="42">
        <v>0.34375</v>
      </c>
      <c r="H10" s="42">
        <v>0.63541666666666663</v>
      </c>
      <c r="I10" s="75"/>
      <c r="J10" s="83">
        <f t="shared" si="0"/>
        <v>0</v>
      </c>
    </row>
    <row r="11" spans="1:10" x14ac:dyDescent="0.25">
      <c r="A11" s="10" t="s">
        <v>10</v>
      </c>
      <c r="B11" s="10" t="s">
        <v>5</v>
      </c>
      <c r="C11" s="21" t="s">
        <v>11</v>
      </c>
      <c r="D11" s="20">
        <v>38106</v>
      </c>
      <c r="E11" s="38">
        <v>3.3062442607897156</v>
      </c>
      <c r="F11" s="51">
        <v>6</v>
      </c>
      <c r="G11" s="42">
        <v>0.34375</v>
      </c>
      <c r="H11" s="42">
        <v>0.63541666666666663</v>
      </c>
      <c r="I11" s="75"/>
      <c r="J11" s="83">
        <f t="shared" si="0"/>
        <v>0</v>
      </c>
    </row>
    <row r="12" spans="1:10" x14ac:dyDescent="0.25">
      <c r="A12" s="10" t="s">
        <v>144</v>
      </c>
      <c r="B12" s="10" t="s">
        <v>186</v>
      </c>
      <c r="C12" s="10" t="s">
        <v>145</v>
      </c>
      <c r="D12" s="20">
        <v>38109</v>
      </c>
      <c r="E12" s="38">
        <v>3</v>
      </c>
      <c r="F12" s="51">
        <v>6</v>
      </c>
      <c r="G12" s="43"/>
      <c r="H12" s="43"/>
      <c r="I12" s="75"/>
      <c r="J12" s="83">
        <f t="shared" si="0"/>
        <v>0</v>
      </c>
    </row>
    <row r="13" spans="1:10" x14ac:dyDescent="0.25">
      <c r="A13" s="10" t="s">
        <v>197</v>
      </c>
      <c r="B13" s="10" t="s">
        <v>186</v>
      </c>
      <c r="C13" s="10" t="s">
        <v>167</v>
      </c>
      <c r="D13" s="20">
        <v>38109</v>
      </c>
      <c r="E13" s="38">
        <v>5</v>
      </c>
      <c r="F13" s="51">
        <v>6</v>
      </c>
      <c r="G13" s="43"/>
      <c r="H13" s="43"/>
      <c r="I13" s="75"/>
      <c r="J13" s="83">
        <f t="shared" si="0"/>
        <v>0</v>
      </c>
    </row>
    <row r="14" spans="1:10" x14ac:dyDescent="0.25">
      <c r="A14" s="93" t="s">
        <v>12</v>
      </c>
      <c r="B14" s="93"/>
      <c r="C14" s="93"/>
      <c r="D14" s="93"/>
      <c r="E14" s="94">
        <f>SUM(E3:E13)</f>
        <v>39.068925619834701</v>
      </c>
      <c r="F14" s="95"/>
      <c r="G14" s="80"/>
      <c r="H14" s="80"/>
      <c r="I14" s="76"/>
      <c r="J14" s="84">
        <f>SUM(J3:J13)</f>
        <v>0</v>
      </c>
    </row>
    <row r="17" spans="1:10" x14ac:dyDescent="0.25">
      <c r="A17" s="106" t="s">
        <v>219</v>
      </c>
    </row>
    <row r="19" spans="1:10" ht="64.5" x14ac:dyDescent="0.25">
      <c r="A19" s="16" t="s">
        <v>212</v>
      </c>
      <c r="B19" s="5" t="s">
        <v>187</v>
      </c>
      <c r="C19" s="4" t="s">
        <v>0</v>
      </c>
      <c r="D19" s="4" t="s">
        <v>1</v>
      </c>
      <c r="E19" s="35" t="s">
        <v>201</v>
      </c>
      <c r="F19" s="48" t="s">
        <v>202</v>
      </c>
      <c r="G19" s="41" t="s">
        <v>203</v>
      </c>
      <c r="H19" s="41" t="s">
        <v>204</v>
      </c>
      <c r="I19" s="74" t="s">
        <v>206</v>
      </c>
      <c r="J19" s="96" t="s">
        <v>207</v>
      </c>
    </row>
    <row r="20" spans="1:10" x14ac:dyDescent="0.25">
      <c r="A20" s="10" t="s">
        <v>23</v>
      </c>
      <c r="B20" s="10" t="s">
        <v>6</v>
      </c>
      <c r="C20" s="10" t="s">
        <v>24</v>
      </c>
      <c r="D20" s="10">
        <v>38116</v>
      </c>
      <c r="E20" s="37">
        <v>0.9276859504132231</v>
      </c>
      <c r="F20" s="49">
        <v>6</v>
      </c>
      <c r="G20" s="43"/>
      <c r="H20" s="43"/>
      <c r="I20" s="75"/>
      <c r="J20" s="83">
        <f xml:space="preserve"> (E20*I20)</f>
        <v>0</v>
      </c>
    </row>
    <row r="21" spans="1:10" x14ac:dyDescent="0.25">
      <c r="A21" s="22" t="s">
        <v>35</v>
      </c>
      <c r="B21" s="22" t="s">
        <v>5</v>
      </c>
      <c r="C21" s="22" t="s">
        <v>36</v>
      </c>
      <c r="D21" s="22">
        <v>38114</v>
      </c>
      <c r="E21" s="39">
        <v>4.8425160697887968</v>
      </c>
      <c r="F21" s="52">
        <v>6</v>
      </c>
      <c r="G21" s="42">
        <v>0.34375</v>
      </c>
      <c r="H21" s="42">
        <v>0.67708333333333337</v>
      </c>
      <c r="I21" s="75"/>
      <c r="J21" s="83">
        <f t="shared" ref="J21:J30" si="1" xml:space="preserve"> (E21*I21)</f>
        <v>0</v>
      </c>
    </row>
    <row r="22" spans="1:10" x14ac:dyDescent="0.25">
      <c r="A22" s="10" t="s">
        <v>60</v>
      </c>
      <c r="B22" s="10" t="s">
        <v>5</v>
      </c>
      <c r="C22" s="10" t="s">
        <v>61</v>
      </c>
      <c r="D22" s="20">
        <v>38109</v>
      </c>
      <c r="E22" s="37">
        <v>2.6018640955004582</v>
      </c>
      <c r="F22" s="49">
        <v>6</v>
      </c>
      <c r="G22" s="42">
        <v>0.30208333333333331</v>
      </c>
      <c r="H22" s="42">
        <v>0.59375</v>
      </c>
      <c r="I22" s="75"/>
      <c r="J22" s="83">
        <f t="shared" si="1"/>
        <v>0</v>
      </c>
    </row>
    <row r="23" spans="1:10" x14ac:dyDescent="0.25">
      <c r="A23" s="10" t="s">
        <v>77</v>
      </c>
      <c r="B23" s="10" t="s">
        <v>5</v>
      </c>
      <c r="C23" s="10" t="s">
        <v>78</v>
      </c>
      <c r="D23" s="20">
        <v>38109</v>
      </c>
      <c r="E23" s="37">
        <v>3.5958953168044072</v>
      </c>
      <c r="F23" s="49">
        <v>6</v>
      </c>
      <c r="G23" s="42">
        <v>0.34375</v>
      </c>
      <c r="H23" s="42">
        <v>0.63541666666666663</v>
      </c>
      <c r="I23" s="75"/>
      <c r="J23" s="83">
        <f t="shared" si="1"/>
        <v>0</v>
      </c>
    </row>
    <row r="24" spans="1:10" x14ac:dyDescent="0.25">
      <c r="A24" s="10" t="s">
        <v>89</v>
      </c>
      <c r="B24" s="10" t="s">
        <v>186</v>
      </c>
      <c r="C24" s="10" t="s">
        <v>90</v>
      </c>
      <c r="D24" s="20">
        <v>38109</v>
      </c>
      <c r="E24" s="37">
        <v>5</v>
      </c>
      <c r="F24" s="49">
        <v>6</v>
      </c>
      <c r="G24" s="43"/>
      <c r="H24" s="43"/>
      <c r="I24" s="75"/>
      <c r="J24" s="83">
        <f t="shared" si="1"/>
        <v>0</v>
      </c>
    </row>
    <row r="25" spans="1:10" x14ac:dyDescent="0.25">
      <c r="A25" s="10" t="s">
        <v>91</v>
      </c>
      <c r="B25" s="10" t="s">
        <v>5</v>
      </c>
      <c r="C25" s="10" t="s">
        <v>92</v>
      </c>
      <c r="D25" s="20">
        <v>38109</v>
      </c>
      <c r="E25" s="37">
        <v>4.7044765840220384</v>
      </c>
      <c r="F25" s="49">
        <v>6</v>
      </c>
      <c r="G25" s="42">
        <v>0.34375</v>
      </c>
      <c r="H25" s="42">
        <v>0.63541666666666663</v>
      </c>
      <c r="I25" s="75"/>
      <c r="J25" s="83">
        <f t="shared" si="1"/>
        <v>0</v>
      </c>
    </row>
    <row r="26" spans="1:10" x14ac:dyDescent="0.25">
      <c r="A26" s="10" t="s">
        <v>93</v>
      </c>
      <c r="B26" s="10" t="s">
        <v>5</v>
      </c>
      <c r="C26" s="10" t="s">
        <v>94</v>
      </c>
      <c r="D26" s="20">
        <v>38116</v>
      </c>
      <c r="E26" s="37">
        <v>2.2242883379247016</v>
      </c>
      <c r="F26" s="49">
        <v>6</v>
      </c>
      <c r="G26" s="42">
        <v>0.38541666666666669</v>
      </c>
      <c r="H26" s="42">
        <v>0.67708333333333337</v>
      </c>
      <c r="I26" s="75"/>
      <c r="J26" s="83">
        <f t="shared" si="1"/>
        <v>0</v>
      </c>
    </row>
    <row r="27" spans="1:10" x14ac:dyDescent="0.25">
      <c r="A27" s="10" t="s">
        <v>116</v>
      </c>
      <c r="B27" s="10" t="s">
        <v>5</v>
      </c>
      <c r="C27" s="10" t="s">
        <v>117</v>
      </c>
      <c r="D27" s="20">
        <v>38109</v>
      </c>
      <c r="E27" s="38">
        <v>3.8659550045913686</v>
      </c>
      <c r="F27" s="51">
        <v>6</v>
      </c>
      <c r="G27" s="42">
        <v>0.34375</v>
      </c>
      <c r="H27" s="42">
        <v>0.63541666666666663</v>
      </c>
      <c r="I27" s="75"/>
      <c r="J27" s="83">
        <f t="shared" si="1"/>
        <v>0</v>
      </c>
    </row>
    <row r="28" spans="1:10" x14ac:dyDescent="0.25">
      <c r="A28" s="10" t="s">
        <v>10</v>
      </c>
      <c r="B28" s="10" t="s">
        <v>5</v>
      </c>
      <c r="C28" s="21" t="s">
        <v>11</v>
      </c>
      <c r="D28" s="20">
        <v>38106</v>
      </c>
      <c r="E28" s="38">
        <v>3.3062442607897156</v>
      </c>
      <c r="F28" s="51">
        <v>6</v>
      </c>
      <c r="G28" s="42">
        <v>0.34375</v>
      </c>
      <c r="H28" s="42">
        <v>0.63541666666666663</v>
      </c>
      <c r="I28" s="75"/>
      <c r="J28" s="83">
        <f t="shared" si="1"/>
        <v>0</v>
      </c>
    </row>
    <row r="29" spans="1:10" x14ac:dyDescent="0.25">
      <c r="A29" s="10" t="s">
        <v>144</v>
      </c>
      <c r="B29" s="10" t="s">
        <v>186</v>
      </c>
      <c r="C29" s="10" t="s">
        <v>145</v>
      </c>
      <c r="D29" s="20">
        <v>38109</v>
      </c>
      <c r="E29" s="38">
        <v>3</v>
      </c>
      <c r="F29" s="51">
        <v>6</v>
      </c>
      <c r="G29" s="43"/>
      <c r="H29" s="43"/>
      <c r="I29" s="75"/>
      <c r="J29" s="83">
        <f t="shared" si="1"/>
        <v>0</v>
      </c>
    </row>
    <row r="30" spans="1:10" x14ac:dyDescent="0.25">
      <c r="A30" s="10" t="s">
        <v>197</v>
      </c>
      <c r="B30" s="10" t="s">
        <v>186</v>
      </c>
      <c r="C30" s="10" t="s">
        <v>167</v>
      </c>
      <c r="D30" s="20">
        <v>38109</v>
      </c>
      <c r="E30" s="38">
        <v>5</v>
      </c>
      <c r="F30" s="51">
        <v>6</v>
      </c>
      <c r="G30" s="43"/>
      <c r="H30" s="43"/>
      <c r="I30" s="75"/>
      <c r="J30" s="83">
        <f t="shared" si="1"/>
        <v>0</v>
      </c>
    </row>
    <row r="31" spans="1:10" x14ac:dyDescent="0.25">
      <c r="A31" s="93" t="s">
        <v>12</v>
      </c>
      <c r="B31" s="93"/>
      <c r="C31" s="93"/>
      <c r="D31" s="93"/>
      <c r="E31" s="94">
        <f>SUM(E20:E30)</f>
        <v>39.068925619834701</v>
      </c>
      <c r="F31" s="95"/>
      <c r="G31" s="80"/>
      <c r="H31" s="80"/>
      <c r="I31" s="76"/>
      <c r="J31" s="84">
        <f>SUM(J20:J30)</f>
        <v>0</v>
      </c>
    </row>
    <row r="36" spans="1:10" x14ac:dyDescent="0.25">
      <c r="A36" s="106" t="s">
        <v>220</v>
      </c>
    </row>
    <row r="38" spans="1:10" ht="64.5" x14ac:dyDescent="0.25">
      <c r="A38" s="16" t="s">
        <v>212</v>
      </c>
      <c r="B38" s="5" t="s">
        <v>187</v>
      </c>
      <c r="C38" s="4" t="s">
        <v>0</v>
      </c>
      <c r="D38" s="4" t="s">
        <v>1</v>
      </c>
      <c r="E38" s="35" t="s">
        <v>201</v>
      </c>
      <c r="F38" s="48" t="s">
        <v>202</v>
      </c>
      <c r="G38" s="41" t="s">
        <v>203</v>
      </c>
      <c r="H38" s="41" t="s">
        <v>204</v>
      </c>
      <c r="I38" s="74" t="s">
        <v>206</v>
      </c>
      <c r="J38" s="96" t="s">
        <v>207</v>
      </c>
    </row>
    <row r="39" spans="1:10" x14ac:dyDescent="0.25">
      <c r="A39" s="10" t="s">
        <v>23</v>
      </c>
      <c r="B39" s="10" t="s">
        <v>6</v>
      </c>
      <c r="C39" s="10" t="s">
        <v>24</v>
      </c>
      <c r="D39" s="10">
        <v>38116</v>
      </c>
      <c r="E39" s="37">
        <v>0.9276859504132231</v>
      </c>
      <c r="F39" s="49">
        <v>6</v>
      </c>
      <c r="G39" s="43"/>
      <c r="H39" s="43"/>
      <c r="I39" s="75"/>
      <c r="J39" s="83">
        <f xml:space="preserve"> (E39*I39)</f>
        <v>0</v>
      </c>
    </row>
    <row r="40" spans="1:10" x14ac:dyDescent="0.25">
      <c r="A40" s="22" t="s">
        <v>35</v>
      </c>
      <c r="B40" s="22" t="s">
        <v>5</v>
      </c>
      <c r="C40" s="22" t="s">
        <v>36</v>
      </c>
      <c r="D40" s="22">
        <v>38114</v>
      </c>
      <c r="E40" s="39">
        <v>4.8425160697887968</v>
      </c>
      <c r="F40" s="52">
        <v>6</v>
      </c>
      <c r="G40" s="42">
        <v>0.34375</v>
      </c>
      <c r="H40" s="42">
        <v>0.67708333333333337</v>
      </c>
      <c r="I40" s="75"/>
      <c r="J40" s="83">
        <f t="shared" ref="J40:J49" si="2" xml:space="preserve"> (E40*I40)</f>
        <v>0</v>
      </c>
    </row>
    <row r="41" spans="1:10" x14ac:dyDescent="0.25">
      <c r="A41" s="10" t="s">
        <v>60</v>
      </c>
      <c r="B41" s="10" t="s">
        <v>5</v>
      </c>
      <c r="C41" s="10" t="s">
        <v>61</v>
      </c>
      <c r="D41" s="20">
        <v>38109</v>
      </c>
      <c r="E41" s="37">
        <v>2.6018640955004582</v>
      </c>
      <c r="F41" s="49">
        <v>6</v>
      </c>
      <c r="G41" s="42">
        <v>0.30208333333333331</v>
      </c>
      <c r="H41" s="42">
        <v>0.59375</v>
      </c>
      <c r="I41" s="75"/>
      <c r="J41" s="83">
        <f t="shared" si="2"/>
        <v>0</v>
      </c>
    </row>
    <row r="42" spans="1:10" x14ac:dyDescent="0.25">
      <c r="A42" s="10" t="s">
        <v>77</v>
      </c>
      <c r="B42" s="10" t="s">
        <v>5</v>
      </c>
      <c r="C42" s="10" t="s">
        <v>78</v>
      </c>
      <c r="D42" s="20">
        <v>38109</v>
      </c>
      <c r="E42" s="37">
        <v>3.5958953168044072</v>
      </c>
      <c r="F42" s="49">
        <v>6</v>
      </c>
      <c r="G42" s="42">
        <v>0.34375</v>
      </c>
      <c r="H42" s="42">
        <v>0.63541666666666663</v>
      </c>
      <c r="I42" s="75"/>
      <c r="J42" s="83">
        <f t="shared" si="2"/>
        <v>0</v>
      </c>
    </row>
    <row r="43" spans="1:10" x14ac:dyDescent="0.25">
      <c r="A43" s="10" t="s">
        <v>89</v>
      </c>
      <c r="B43" s="10" t="s">
        <v>186</v>
      </c>
      <c r="C43" s="10" t="s">
        <v>90</v>
      </c>
      <c r="D43" s="20">
        <v>38109</v>
      </c>
      <c r="E43" s="37">
        <v>5</v>
      </c>
      <c r="F43" s="49">
        <v>6</v>
      </c>
      <c r="G43" s="43"/>
      <c r="H43" s="43"/>
      <c r="I43" s="75"/>
      <c r="J43" s="83">
        <f t="shared" si="2"/>
        <v>0</v>
      </c>
    </row>
    <row r="44" spans="1:10" x14ac:dyDescent="0.25">
      <c r="A44" s="10" t="s">
        <v>91</v>
      </c>
      <c r="B44" s="10" t="s">
        <v>5</v>
      </c>
      <c r="C44" s="10" t="s">
        <v>92</v>
      </c>
      <c r="D44" s="20">
        <v>38109</v>
      </c>
      <c r="E44" s="37">
        <v>4.7044765840220384</v>
      </c>
      <c r="F44" s="49">
        <v>6</v>
      </c>
      <c r="G44" s="42">
        <v>0.34375</v>
      </c>
      <c r="H44" s="42">
        <v>0.63541666666666663</v>
      </c>
      <c r="I44" s="75"/>
      <c r="J44" s="83">
        <f t="shared" si="2"/>
        <v>0</v>
      </c>
    </row>
    <row r="45" spans="1:10" x14ac:dyDescent="0.25">
      <c r="A45" s="10" t="s">
        <v>93</v>
      </c>
      <c r="B45" s="10" t="s">
        <v>5</v>
      </c>
      <c r="C45" s="10" t="s">
        <v>94</v>
      </c>
      <c r="D45" s="20">
        <v>38116</v>
      </c>
      <c r="E45" s="37">
        <v>2.2242883379247016</v>
      </c>
      <c r="F45" s="49">
        <v>6</v>
      </c>
      <c r="G45" s="42">
        <v>0.38541666666666669</v>
      </c>
      <c r="H45" s="42">
        <v>0.67708333333333337</v>
      </c>
      <c r="I45" s="75"/>
      <c r="J45" s="83">
        <f t="shared" si="2"/>
        <v>0</v>
      </c>
    </row>
    <row r="46" spans="1:10" x14ac:dyDescent="0.25">
      <c r="A46" s="10" t="s">
        <v>116</v>
      </c>
      <c r="B46" s="10" t="s">
        <v>5</v>
      </c>
      <c r="C46" s="10" t="s">
        <v>117</v>
      </c>
      <c r="D46" s="20">
        <v>38109</v>
      </c>
      <c r="E46" s="38">
        <v>3.8659550045913686</v>
      </c>
      <c r="F46" s="51">
        <v>6</v>
      </c>
      <c r="G46" s="42">
        <v>0.34375</v>
      </c>
      <c r="H46" s="42">
        <v>0.63541666666666663</v>
      </c>
      <c r="I46" s="75"/>
      <c r="J46" s="83">
        <f t="shared" si="2"/>
        <v>0</v>
      </c>
    </row>
    <row r="47" spans="1:10" x14ac:dyDescent="0.25">
      <c r="A47" s="10" t="s">
        <v>10</v>
      </c>
      <c r="B47" s="10" t="s">
        <v>5</v>
      </c>
      <c r="C47" s="21" t="s">
        <v>11</v>
      </c>
      <c r="D47" s="20">
        <v>38106</v>
      </c>
      <c r="E47" s="38">
        <v>3.3062442607897156</v>
      </c>
      <c r="F47" s="51">
        <v>6</v>
      </c>
      <c r="G47" s="42">
        <v>0.34375</v>
      </c>
      <c r="H47" s="42">
        <v>0.63541666666666663</v>
      </c>
      <c r="I47" s="75"/>
      <c r="J47" s="83">
        <f t="shared" si="2"/>
        <v>0</v>
      </c>
    </row>
    <row r="48" spans="1:10" x14ac:dyDescent="0.25">
      <c r="A48" s="10" t="s">
        <v>144</v>
      </c>
      <c r="B48" s="10" t="s">
        <v>186</v>
      </c>
      <c r="C48" s="10" t="s">
        <v>145</v>
      </c>
      <c r="D48" s="20">
        <v>38109</v>
      </c>
      <c r="E48" s="38">
        <v>3</v>
      </c>
      <c r="F48" s="51">
        <v>6</v>
      </c>
      <c r="G48" s="43"/>
      <c r="H48" s="43"/>
      <c r="I48" s="75"/>
      <c r="J48" s="83">
        <f t="shared" si="2"/>
        <v>0</v>
      </c>
    </row>
    <row r="49" spans="1:10" x14ac:dyDescent="0.25">
      <c r="A49" s="10" t="s">
        <v>197</v>
      </c>
      <c r="B49" s="10" t="s">
        <v>186</v>
      </c>
      <c r="C49" s="10" t="s">
        <v>167</v>
      </c>
      <c r="D49" s="20">
        <v>38109</v>
      </c>
      <c r="E49" s="38">
        <v>5</v>
      </c>
      <c r="F49" s="51">
        <v>6</v>
      </c>
      <c r="G49" s="43"/>
      <c r="H49" s="43"/>
      <c r="I49" s="75"/>
      <c r="J49" s="83">
        <f t="shared" si="2"/>
        <v>0</v>
      </c>
    </row>
    <row r="50" spans="1:10" x14ac:dyDescent="0.25">
      <c r="A50" s="93" t="s">
        <v>12</v>
      </c>
      <c r="B50" s="93"/>
      <c r="C50" s="93"/>
      <c r="D50" s="93"/>
      <c r="E50" s="94">
        <f>SUM(E39:E49)</f>
        <v>39.068925619834701</v>
      </c>
      <c r="F50" s="95"/>
      <c r="G50" s="80"/>
      <c r="H50" s="80"/>
      <c r="I50" s="76"/>
      <c r="J50" s="84">
        <f>SUM(J39:J49)</f>
        <v>0</v>
      </c>
    </row>
  </sheetData>
  <sheetProtection algorithmName="SHA-512" hashValue="L2lh8FfKnJ99gBnz7m/k2cMPMNpl6b4amR8D0EelkGbgUzvnYBx8nEfI2hdrLc+Vvr7wVo1OuKuNRbYF6pEz9w==" saltValue="wtxMR9Ix6R6Jw196PibrvQ==" spinCount="100000" sheet="1" objects="1" scenarios="1"/>
  <mergeCells count="1">
    <mergeCell ref="A1:J1"/>
  </mergeCells>
  <pageMargins left="0.7" right="0.7" top="0.75" bottom="0.75" header="0.3" footer="0.3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59352-A264-497E-8BD7-BF6E0BD1D035}">
  <dimension ref="A1:J49"/>
  <sheetViews>
    <sheetView workbookViewId="0">
      <selection activeCell="I39" sqref="I39:I48"/>
    </sheetView>
  </sheetViews>
  <sheetFormatPr defaultColWidth="8.7109375" defaultRowHeight="15" x14ac:dyDescent="0.25"/>
  <cols>
    <col min="1" max="1" width="23.7109375" style="73" customWidth="1"/>
    <col min="2" max="2" width="11.85546875" style="73" customWidth="1"/>
    <col min="3" max="3" width="16" style="73" bestFit="1" customWidth="1"/>
    <col min="4" max="7" width="8.7109375" style="73"/>
    <col min="8" max="8" width="10.7109375" style="73" customWidth="1"/>
    <col min="9" max="9" width="14" style="73" bestFit="1" customWidth="1"/>
    <col min="10" max="10" width="16" style="73" customWidth="1"/>
    <col min="11" max="16384" width="8.7109375" style="73"/>
  </cols>
  <sheetData>
    <row r="1" spans="1:10" ht="36" customHeight="1" x14ac:dyDescent="0.25">
      <c r="A1" s="121" t="s">
        <v>221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64.5" x14ac:dyDescent="0.25">
      <c r="A2" s="16" t="s">
        <v>217</v>
      </c>
      <c r="B2" s="5" t="s">
        <v>187</v>
      </c>
      <c r="C2" s="4" t="s">
        <v>0</v>
      </c>
      <c r="D2" s="4" t="s">
        <v>1</v>
      </c>
      <c r="E2" s="35" t="s">
        <v>201</v>
      </c>
      <c r="F2" s="48" t="s">
        <v>202</v>
      </c>
      <c r="G2" s="41" t="s">
        <v>203</v>
      </c>
      <c r="H2" s="97" t="s">
        <v>204</v>
      </c>
      <c r="I2" s="74" t="s">
        <v>206</v>
      </c>
      <c r="J2" s="96" t="s">
        <v>207</v>
      </c>
    </row>
    <row r="3" spans="1:10" x14ac:dyDescent="0.25">
      <c r="A3" s="10" t="s">
        <v>46</v>
      </c>
      <c r="B3" s="10" t="s">
        <v>5</v>
      </c>
      <c r="C3" s="10" t="s">
        <v>47</v>
      </c>
      <c r="D3" s="20">
        <v>38114</v>
      </c>
      <c r="E3" s="37">
        <v>3.2528925619834705</v>
      </c>
      <c r="F3" s="49">
        <v>7</v>
      </c>
      <c r="G3" s="42">
        <v>0.34375</v>
      </c>
      <c r="H3" s="100">
        <v>0.63541666666666663</v>
      </c>
      <c r="I3" s="75"/>
      <c r="J3" s="83">
        <f t="shared" ref="J3:J12" si="0" xml:space="preserve"> (E3*I3)</f>
        <v>0</v>
      </c>
    </row>
    <row r="4" spans="1:10" x14ac:dyDescent="0.25">
      <c r="A4" s="10" t="s">
        <v>58</v>
      </c>
      <c r="B4" s="10" t="s">
        <v>5</v>
      </c>
      <c r="C4" s="10" t="s">
        <v>59</v>
      </c>
      <c r="D4" s="20">
        <v>38114</v>
      </c>
      <c r="E4" s="39">
        <v>3.783067033976125</v>
      </c>
      <c r="F4" s="52">
        <v>7</v>
      </c>
      <c r="G4" s="42">
        <v>0.34375</v>
      </c>
      <c r="H4" s="100">
        <v>0.63541666666666663</v>
      </c>
      <c r="I4" s="75"/>
      <c r="J4" s="83">
        <f t="shared" si="0"/>
        <v>0</v>
      </c>
    </row>
    <row r="5" spans="1:10" x14ac:dyDescent="0.25">
      <c r="A5" s="10" t="s">
        <v>81</v>
      </c>
      <c r="B5" s="10" t="s">
        <v>5</v>
      </c>
      <c r="C5" s="10" t="s">
        <v>82</v>
      </c>
      <c r="D5" s="20">
        <v>38114</v>
      </c>
      <c r="E5" s="39">
        <v>2.7508585858585857</v>
      </c>
      <c r="F5" s="52">
        <v>7</v>
      </c>
      <c r="G5" s="42">
        <v>0.34375</v>
      </c>
      <c r="H5" s="100">
        <v>0.67708333333333337</v>
      </c>
      <c r="I5" s="75"/>
      <c r="J5" s="83">
        <f t="shared" si="0"/>
        <v>0</v>
      </c>
    </row>
    <row r="6" spans="1:10" x14ac:dyDescent="0.25">
      <c r="A6" s="10" t="s">
        <v>99</v>
      </c>
      <c r="B6" s="10" t="s">
        <v>6</v>
      </c>
      <c r="C6" s="10" t="s">
        <v>100</v>
      </c>
      <c r="D6" s="20">
        <v>38138</v>
      </c>
      <c r="E6" s="38">
        <v>0.39938475665748374</v>
      </c>
      <c r="F6" s="51">
        <v>7</v>
      </c>
      <c r="G6" s="43"/>
      <c r="H6" s="98"/>
      <c r="I6" s="75"/>
      <c r="J6" s="83">
        <f t="shared" si="0"/>
        <v>0</v>
      </c>
    </row>
    <row r="7" spans="1:10" x14ac:dyDescent="0.25">
      <c r="A7" s="10" t="s">
        <v>106</v>
      </c>
      <c r="B7" s="10" t="s">
        <v>5</v>
      </c>
      <c r="C7" s="20" t="s">
        <v>107</v>
      </c>
      <c r="D7" s="20">
        <v>38111</v>
      </c>
      <c r="E7" s="39">
        <v>1.021212121212121</v>
      </c>
      <c r="F7" s="52">
        <v>7</v>
      </c>
      <c r="G7" s="42">
        <v>0.34375</v>
      </c>
      <c r="H7" s="100">
        <v>0.63541666666666663</v>
      </c>
      <c r="I7" s="75"/>
      <c r="J7" s="83">
        <f t="shared" si="0"/>
        <v>0</v>
      </c>
    </row>
    <row r="8" spans="1:10" x14ac:dyDescent="0.25">
      <c r="A8" s="10" t="s">
        <v>128</v>
      </c>
      <c r="B8" s="10" t="s">
        <v>5</v>
      </c>
      <c r="C8" s="10" t="s">
        <v>129</v>
      </c>
      <c r="D8" s="20">
        <v>38114</v>
      </c>
      <c r="E8" s="39">
        <v>1.9720844811753908</v>
      </c>
      <c r="F8" s="52">
        <v>7</v>
      </c>
      <c r="G8" s="42">
        <v>0.30208333333333331</v>
      </c>
      <c r="H8" s="100">
        <v>0.59375</v>
      </c>
      <c r="I8" s="75"/>
      <c r="J8" s="83">
        <f t="shared" si="0"/>
        <v>0</v>
      </c>
    </row>
    <row r="9" spans="1:10" x14ac:dyDescent="0.25">
      <c r="A9" s="10" t="s">
        <v>130</v>
      </c>
      <c r="B9" s="10" t="s">
        <v>6</v>
      </c>
      <c r="C9" s="10" t="s">
        <v>131</v>
      </c>
      <c r="D9" s="20">
        <v>38111</v>
      </c>
      <c r="E9" s="39">
        <v>3.3997796143250687</v>
      </c>
      <c r="F9" s="52">
        <v>7</v>
      </c>
      <c r="G9" s="42"/>
      <c r="H9" s="100"/>
      <c r="I9" s="75"/>
      <c r="J9" s="83">
        <f t="shared" si="0"/>
        <v>0</v>
      </c>
    </row>
    <row r="10" spans="1:10" x14ac:dyDescent="0.25">
      <c r="A10" s="10" t="s">
        <v>142</v>
      </c>
      <c r="B10" s="10" t="s">
        <v>5</v>
      </c>
      <c r="C10" s="20" t="s">
        <v>143</v>
      </c>
      <c r="D10" s="20">
        <v>38104</v>
      </c>
      <c r="E10" s="39">
        <v>0.98039944903581278</v>
      </c>
      <c r="F10" s="52">
        <v>7</v>
      </c>
      <c r="G10" s="42">
        <v>0.34375</v>
      </c>
      <c r="H10" s="100">
        <v>0.63541666666666663</v>
      </c>
      <c r="I10" s="75"/>
      <c r="J10" s="83">
        <f t="shared" si="0"/>
        <v>0</v>
      </c>
    </row>
    <row r="11" spans="1:10" x14ac:dyDescent="0.25">
      <c r="A11" s="10" t="s">
        <v>163</v>
      </c>
      <c r="B11" s="10" t="s">
        <v>5</v>
      </c>
      <c r="C11" s="20" t="s">
        <v>164</v>
      </c>
      <c r="D11" s="20">
        <v>38111</v>
      </c>
      <c r="E11" s="39">
        <v>3.7380440771349868</v>
      </c>
      <c r="F11" s="52">
        <v>7</v>
      </c>
      <c r="G11" s="42">
        <v>0.34375</v>
      </c>
      <c r="H11" s="100">
        <v>0.63541666666666663</v>
      </c>
      <c r="I11" s="75"/>
      <c r="J11" s="83">
        <f t="shared" si="0"/>
        <v>0</v>
      </c>
    </row>
    <row r="12" spans="1:10" x14ac:dyDescent="0.25">
      <c r="A12" s="10" t="s">
        <v>165</v>
      </c>
      <c r="B12" s="10" t="s">
        <v>5</v>
      </c>
      <c r="C12" s="20" t="s">
        <v>166</v>
      </c>
      <c r="D12" s="20">
        <v>38111</v>
      </c>
      <c r="E12" s="39">
        <v>4.0812304866850315</v>
      </c>
      <c r="F12" s="52">
        <v>7</v>
      </c>
      <c r="G12" s="91">
        <v>0.34375</v>
      </c>
      <c r="H12" s="101">
        <v>0.63541666666666663</v>
      </c>
      <c r="I12" s="75"/>
      <c r="J12" s="83">
        <f t="shared" si="0"/>
        <v>0</v>
      </c>
    </row>
    <row r="13" spans="1:10" x14ac:dyDescent="0.25">
      <c r="A13" s="102" t="s">
        <v>12</v>
      </c>
      <c r="B13" s="102"/>
      <c r="C13" s="102"/>
      <c r="D13" s="102"/>
      <c r="E13" s="103">
        <f>SUM(E3:E12)</f>
        <v>25.378953168044077</v>
      </c>
      <c r="F13" s="104"/>
      <c r="G13" s="105"/>
      <c r="H13" s="105"/>
      <c r="I13" s="76"/>
      <c r="J13" s="84">
        <f>SUM(J3:J12)</f>
        <v>0</v>
      </c>
    </row>
    <row r="17" spans="1:10" x14ac:dyDescent="0.25">
      <c r="A17" s="106" t="s">
        <v>219</v>
      </c>
    </row>
    <row r="19" spans="1:10" ht="64.5" x14ac:dyDescent="0.25">
      <c r="A19" s="16" t="s">
        <v>217</v>
      </c>
      <c r="B19" s="5" t="s">
        <v>187</v>
      </c>
      <c r="C19" s="4" t="s">
        <v>0</v>
      </c>
      <c r="D19" s="4" t="s">
        <v>1</v>
      </c>
      <c r="E19" s="35" t="s">
        <v>201</v>
      </c>
      <c r="F19" s="48" t="s">
        <v>202</v>
      </c>
      <c r="G19" s="41" t="s">
        <v>203</v>
      </c>
      <c r="H19" s="97" t="s">
        <v>204</v>
      </c>
      <c r="I19" s="74" t="s">
        <v>206</v>
      </c>
      <c r="J19" s="96" t="s">
        <v>207</v>
      </c>
    </row>
    <row r="20" spans="1:10" x14ac:dyDescent="0.25">
      <c r="A20" s="10" t="s">
        <v>46</v>
      </c>
      <c r="B20" s="10" t="s">
        <v>5</v>
      </c>
      <c r="C20" s="10" t="s">
        <v>47</v>
      </c>
      <c r="D20" s="20">
        <v>38114</v>
      </c>
      <c r="E20" s="37">
        <v>3.2528925619834705</v>
      </c>
      <c r="F20" s="49">
        <v>7</v>
      </c>
      <c r="G20" s="42">
        <v>0.34375</v>
      </c>
      <c r="H20" s="100">
        <v>0.63541666666666663</v>
      </c>
      <c r="I20" s="75"/>
      <c r="J20" s="83">
        <f t="shared" ref="J20" si="1" xml:space="preserve"> (E20*I20)</f>
        <v>0</v>
      </c>
    </row>
    <row r="21" spans="1:10" x14ac:dyDescent="0.25">
      <c r="A21" s="10" t="s">
        <v>58</v>
      </c>
      <c r="B21" s="10" t="s">
        <v>5</v>
      </c>
      <c r="C21" s="10" t="s">
        <v>59</v>
      </c>
      <c r="D21" s="20">
        <v>38114</v>
      </c>
      <c r="E21" s="39">
        <v>3.783067033976125</v>
      </c>
      <c r="F21" s="52">
        <v>7</v>
      </c>
      <c r="G21" s="42">
        <v>0.34375</v>
      </c>
      <c r="H21" s="100">
        <v>0.63541666666666663</v>
      </c>
      <c r="I21" s="75"/>
      <c r="J21" s="83">
        <f t="shared" ref="J21:J29" si="2" xml:space="preserve"> (E21*I21)</f>
        <v>0</v>
      </c>
    </row>
    <row r="22" spans="1:10" x14ac:dyDescent="0.25">
      <c r="A22" s="10" t="s">
        <v>81</v>
      </c>
      <c r="B22" s="10" t="s">
        <v>5</v>
      </c>
      <c r="C22" s="10" t="s">
        <v>82</v>
      </c>
      <c r="D22" s="20">
        <v>38114</v>
      </c>
      <c r="E22" s="39">
        <v>2.7508585858585857</v>
      </c>
      <c r="F22" s="52">
        <v>7</v>
      </c>
      <c r="G22" s="42">
        <v>0.34375</v>
      </c>
      <c r="H22" s="100">
        <v>0.67708333333333337</v>
      </c>
      <c r="I22" s="75"/>
      <c r="J22" s="83">
        <f t="shared" si="2"/>
        <v>0</v>
      </c>
    </row>
    <row r="23" spans="1:10" x14ac:dyDescent="0.25">
      <c r="A23" s="10" t="s">
        <v>99</v>
      </c>
      <c r="B23" s="10" t="s">
        <v>6</v>
      </c>
      <c r="C23" s="10" t="s">
        <v>100</v>
      </c>
      <c r="D23" s="20">
        <v>38138</v>
      </c>
      <c r="E23" s="38">
        <v>0.39938475665748374</v>
      </c>
      <c r="F23" s="51">
        <v>7</v>
      </c>
      <c r="G23" s="43"/>
      <c r="H23" s="98"/>
      <c r="I23" s="75"/>
      <c r="J23" s="83">
        <f t="shared" si="2"/>
        <v>0</v>
      </c>
    </row>
    <row r="24" spans="1:10" x14ac:dyDescent="0.25">
      <c r="A24" s="10" t="s">
        <v>106</v>
      </c>
      <c r="B24" s="10" t="s">
        <v>5</v>
      </c>
      <c r="C24" s="20" t="s">
        <v>107</v>
      </c>
      <c r="D24" s="20">
        <v>38111</v>
      </c>
      <c r="E24" s="39">
        <v>1.021212121212121</v>
      </c>
      <c r="F24" s="52">
        <v>7</v>
      </c>
      <c r="G24" s="42">
        <v>0.34375</v>
      </c>
      <c r="H24" s="100">
        <v>0.63541666666666663</v>
      </c>
      <c r="I24" s="75"/>
      <c r="J24" s="83">
        <f t="shared" si="2"/>
        <v>0</v>
      </c>
    </row>
    <row r="25" spans="1:10" x14ac:dyDescent="0.25">
      <c r="A25" s="10" t="s">
        <v>128</v>
      </c>
      <c r="B25" s="10" t="s">
        <v>5</v>
      </c>
      <c r="C25" s="10" t="s">
        <v>129</v>
      </c>
      <c r="D25" s="20">
        <v>38114</v>
      </c>
      <c r="E25" s="39">
        <v>1.9720844811753908</v>
      </c>
      <c r="F25" s="52">
        <v>7</v>
      </c>
      <c r="G25" s="42">
        <v>0.30208333333333331</v>
      </c>
      <c r="H25" s="100">
        <v>0.59375</v>
      </c>
      <c r="I25" s="75"/>
      <c r="J25" s="83">
        <f t="shared" si="2"/>
        <v>0</v>
      </c>
    </row>
    <row r="26" spans="1:10" x14ac:dyDescent="0.25">
      <c r="A26" s="10" t="s">
        <v>130</v>
      </c>
      <c r="B26" s="10" t="s">
        <v>6</v>
      </c>
      <c r="C26" s="10" t="s">
        <v>131</v>
      </c>
      <c r="D26" s="20">
        <v>38111</v>
      </c>
      <c r="E26" s="39">
        <v>3.3997796143250687</v>
      </c>
      <c r="F26" s="52">
        <v>7</v>
      </c>
      <c r="G26" s="42"/>
      <c r="H26" s="100"/>
      <c r="I26" s="75"/>
      <c r="J26" s="83">
        <f t="shared" si="2"/>
        <v>0</v>
      </c>
    </row>
    <row r="27" spans="1:10" x14ac:dyDescent="0.25">
      <c r="A27" s="10" t="s">
        <v>142</v>
      </c>
      <c r="B27" s="10" t="s">
        <v>5</v>
      </c>
      <c r="C27" s="20" t="s">
        <v>143</v>
      </c>
      <c r="D27" s="20">
        <v>38104</v>
      </c>
      <c r="E27" s="39">
        <v>0.98039944903581278</v>
      </c>
      <c r="F27" s="52">
        <v>7</v>
      </c>
      <c r="G27" s="42">
        <v>0.34375</v>
      </c>
      <c r="H27" s="100">
        <v>0.63541666666666663</v>
      </c>
      <c r="I27" s="75"/>
      <c r="J27" s="83">
        <f t="shared" si="2"/>
        <v>0</v>
      </c>
    </row>
    <row r="28" spans="1:10" x14ac:dyDescent="0.25">
      <c r="A28" s="10" t="s">
        <v>163</v>
      </c>
      <c r="B28" s="10" t="s">
        <v>5</v>
      </c>
      <c r="C28" s="20" t="s">
        <v>164</v>
      </c>
      <c r="D28" s="20">
        <v>38111</v>
      </c>
      <c r="E28" s="39">
        <v>3.7380440771349868</v>
      </c>
      <c r="F28" s="52">
        <v>7</v>
      </c>
      <c r="G28" s="42">
        <v>0.34375</v>
      </c>
      <c r="H28" s="100">
        <v>0.63541666666666663</v>
      </c>
      <c r="I28" s="75"/>
      <c r="J28" s="83">
        <f t="shared" si="2"/>
        <v>0</v>
      </c>
    </row>
    <row r="29" spans="1:10" x14ac:dyDescent="0.25">
      <c r="A29" s="10" t="s">
        <v>165</v>
      </c>
      <c r="B29" s="10" t="s">
        <v>5</v>
      </c>
      <c r="C29" s="20" t="s">
        <v>166</v>
      </c>
      <c r="D29" s="20">
        <v>38111</v>
      </c>
      <c r="E29" s="39">
        <v>4.0812304866850315</v>
      </c>
      <c r="F29" s="52">
        <v>7</v>
      </c>
      <c r="G29" s="91">
        <v>0.34375</v>
      </c>
      <c r="H29" s="101">
        <v>0.63541666666666663</v>
      </c>
      <c r="I29" s="75"/>
      <c r="J29" s="83">
        <f t="shared" si="2"/>
        <v>0</v>
      </c>
    </row>
    <row r="30" spans="1:10" x14ac:dyDescent="0.25">
      <c r="A30" s="102" t="s">
        <v>12</v>
      </c>
      <c r="B30" s="102"/>
      <c r="C30" s="102"/>
      <c r="D30" s="102"/>
      <c r="E30" s="103">
        <f>SUM(E20:E29)</f>
        <v>25.378953168044077</v>
      </c>
      <c r="F30" s="104"/>
      <c r="G30" s="105"/>
      <c r="H30" s="105"/>
      <c r="I30" s="76"/>
      <c r="J30" s="84">
        <f>SUM(J20:J29)</f>
        <v>0</v>
      </c>
    </row>
    <row r="36" spans="1:10" x14ac:dyDescent="0.25">
      <c r="A36" s="106" t="s">
        <v>220</v>
      </c>
    </row>
    <row r="38" spans="1:10" ht="64.5" x14ac:dyDescent="0.25">
      <c r="A38" s="16" t="s">
        <v>217</v>
      </c>
      <c r="B38" s="5" t="s">
        <v>187</v>
      </c>
      <c r="C38" s="4" t="s">
        <v>0</v>
      </c>
      <c r="D38" s="4" t="s">
        <v>1</v>
      </c>
      <c r="E38" s="35" t="s">
        <v>201</v>
      </c>
      <c r="F38" s="48" t="s">
        <v>202</v>
      </c>
      <c r="G38" s="41" t="s">
        <v>203</v>
      </c>
      <c r="H38" s="97" t="s">
        <v>204</v>
      </c>
      <c r="I38" s="74" t="s">
        <v>206</v>
      </c>
      <c r="J38" s="96" t="s">
        <v>207</v>
      </c>
    </row>
    <row r="39" spans="1:10" x14ac:dyDescent="0.25">
      <c r="A39" s="10" t="s">
        <v>46</v>
      </c>
      <c r="B39" s="10" t="s">
        <v>5</v>
      </c>
      <c r="C39" s="10" t="s">
        <v>47</v>
      </c>
      <c r="D39" s="20">
        <v>38114</v>
      </c>
      <c r="E39" s="37">
        <v>3.2528925619834705</v>
      </c>
      <c r="F39" s="49">
        <v>7</v>
      </c>
      <c r="G39" s="42">
        <v>0.34375</v>
      </c>
      <c r="H39" s="100">
        <v>0.63541666666666663</v>
      </c>
      <c r="I39" s="75"/>
      <c r="J39" s="83">
        <f t="shared" ref="J39:J48" si="3" xml:space="preserve"> (E39*I39)</f>
        <v>0</v>
      </c>
    </row>
    <row r="40" spans="1:10" x14ac:dyDescent="0.25">
      <c r="A40" s="10" t="s">
        <v>58</v>
      </c>
      <c r="B40" s="10" t="s">
        <v>5</v>
      </c>
      <c r="C40" s="10" t="s">
        <v>59</v>
      </c>
      <c r="D40" s="20">
        <v>38114</v>
      </c>
      <c r="E40" s="39">
        <v>3.783067033976125</v>
      </c>
      <c r="F40" s="52">
        <v>7</v>
      </c>
      <c r="G40" s="42">
        <v>0.34375</v>
      </c>
      <c r="H40" s="100">
        <v>0.63541666666666663</v>
      </c>
      <c r="I40" s="75"/>
      <c r="J40" s="83">
        <f t="shared" si="3"/>
        <v>0</v>
      </c>
    </row>
    <row r="41" spans="1:10" x14ac:dyDescent="0.25">
      <c r="A41" s="10" t="s">
        <v>81</v>
      </c>
      <c r="B41" s="10" t="s">
        <v>5</v>
      </c>
      <c r="C41" s="10" t="s">
        <v>82</v>
      </c>
      <c r="D41" s="20">
        <v>38114</v>
      </c>
      <c r="E41" s="39">
        <v>2.7508585858585857</v>
      </c>
      <c r="F41" s="52">
        <v>7</v>
      </c>
      <c r="G41" s="42">
        <v>0.34375</v>
      </c>
      <c r="H41" s="100">
        <v>0.67708333333333337</v>
      </c>
      <c r="I41" s="75"/>
      <c r="J41" s="83">
        <f t="shared" si="3"/>
        <v>0</v>
      </c>
    </row>
    <row r="42" spans="1:10" x14ac:dyDescent="0.25">
      <c r="A42" s="10" t="s">
        <v>99</v>
      </c>
      <c r="B42" s="10" t="s">
        <v>6</v>
      </c>
      <c r="C42" s="10" t="s">
        <v>100</v>
      </c>
      <c r="D42" s="20">
        <v>38138</v>
      </c>
      <c r="E42" s="38">
        <v>0.39938475665748374</v>
      </c>
      <c r="F42" s="51">
        <v>7</v>
      </c>
      <c r="G42" s="43"/>
      <c r="H42" s="98"/>
      <c r="I42" s="75"/>
      <c r="J42" s="83">
        <f t="shared" si="3"/>
        <v>0</v>
      </c>
    </row>
    <row r="43" spans="1:10" x14ac:dyDescent="0.25">
      <c r="A43" s="10" t="s">
        <v>106</v>
      </c>
      <c r="B43" s="10" t="s">
        <v>5</v>
      </c>
      <c r="C43" s="20" t="s">
        <v>107</v>
      </c>
      <c r="D43" s="20">
        <v>38111</v>
      </c>
      <c r="E43" s="39">
        <v>1.021212121212121</v>
      </c>
      <c r="F43" s="52">
        <v>7</v>
      </c>
      <c r="G43" s="42">
        <v>0.34375</v>
      </c>
      <c r="H43" s="100">
        <v>0.63541666666666663</v>
      </c>
      <c r="I43" s="75"/>
      <c r="J43" s="83">
        <f t="shared" si="3"/>
        <v>0</v>
      </c>
    </row>
    <row r="44" spans="1:10" x14ac:dyDescent="0.25">
      <c r="A44" s="10" t="s">
        <v>128</v>
      </c>
      <c r="B44" s="10" t="s">
        <v>5</v>
      </c>
      <c r="C44" s="10" t="s">
        <v>129</v>
      </c>
      <c r="D44" s="20">
        <v>38114</v>
      </c>
      <c r="E44" s="39">
        <v>1.9720844811753908</v>
      </c>
      <c r="F44" s="52">
        <v>7</v>
      </c>
      <c r="G44" s="42">
        <v>0.30208333333333331</v>
      </c>
      <c r="H44" s="100">
        <v>0.59375</v>
      </c>
      <c r="I44" s="75"/>
      <c r="J44" s="83">
        <f t="shared" si="3"/>
        <v>0</v>
      </c>
    </row>
    <row r="45" spans="1:10" x14ac:dyDescent="0.25">
      <c r="A45" s="10" t="s">
        <v>130</v>
      </c>
      <c r="B45" s="10" t="s">
        <v>6</v>
      </c>
      <c r="C45" s="10" t="s">
        <v>131</v>
      </c>
      <c r="D45" s="20">
        <v>38111</v>
      </c>
      <c r="E45" s="39">
        <v>3.3997796143250687</v>
      </c>
      <c r="F45" s="52">
        <v>7</v>
      </c>
      <c r="G45" s="42"/>
      <c r="H45" s="100"/>
      <c r="I45" s="75"/>
      <c r="J45" s="83">
        <f t="shared" si="3"/>
        <v>0</v>
      </c>
    </row>
    <row r="46" spans="1:10" x14ac:dyDescent="0.25">
      <c r="A46" s="10" t="s">
        <v>142</v>
      </c>
      <c r="B46" s="10" t="s">
        <v>5</v>
      </c>
      <c r="C46" s="20" t="s">
        <v>143</v>
      </c>
      <c r="D46" s="20">
        <v>38104</v>
      </c>
      <c r="E46" s="39">
        <v>0.98039944903581278</v>
      </c>
      <c r="F46" s="52">
        <v>7</v>
      </c>
      <c r="G46" s="42">
        <v>0.34375</v>
      </c>
      <c r="H46" s="100">
        <v>0.63541666666666663</v>
      </c>
      <c r="I46" s="75"/>
      <c r="J46" s="83">
        <f t="shared" si="3"/>
        <v>0</v>
      </c>
    </row>
    <row r="47" spans="1:10" x14ac:dyDescent="0.25">
      <c r="A47" s="10" t="s">
        <v>163</v>
      </c>
      <c r="B47" s="10" t="s">
        <v>5</v>
      </c>
      <c r="C47" s="20" t="s">
        <v>164</v>
      </c>
      <c r="D47" s="20">
        <v>38111</v>
      </c>
      <c r="E47" s="39">
        <v>3.7380440771349868</v>
      </c>
      <c r="F47" s="52">
        <v>7</v>
      </c>
      <c r="G47" s="42">
        <v>0.34375</v>
      </c>
      <c r="H47" s="100">
        <v>0.63541666666666663</v>
      </c>
      <c r="I47" s="75"/>
      <c r="J47" s="83">
        <f t="shared" si="3"/>
        <v>0</v>
      </c>
    </row>
    <row r="48" spans="1:10" x14ac:dyDescent="0.25">
      <c r="A48" s="10" t="s">
        <v>165</v>
      </c>
      <c r="B48" s="10" t="s">
        <v>5</v>
      </c>
      <c r="C48" s="20" t="s">
        <v>166</v>
      </c>
      <c r="D48" s="20">
        <v>38111</v>
      </c>
      <c r="E48" s="39">
        <v>4.0812304866850315</v>
      </c>
      <c r="F48" s="52">
        <v>7</v>
      </c>
      <c r="G48" s="91">
        <v>0.34375</v>
      </c>
      <c r="H48" s="101">
        <v>0.63541666666666663</v>
      </c>
      <c r="I48" s="75"/>
      <c r="J48" s="83">
        <f t="shared" si="3"/>
        <v>0</v>
      </c>
    </row>
    <row r="49" spans="1:10" x14ac:dyDescent="0.25">
      <c r="A49" s="102" t="s">
        <v>12</v>
      </c>
      <c r="B49" s="102"/>
      <c r="C49" s="102"/>
      <c r="D49" s="102"/>
      <c r="E49" s="103">
        <f>SUM(E39:E48)</f>
        <v>25.378953168044077</v>
      </c>
      <c r="F49" s="104"/>
      <c r="G49" s="105"/>
      <c r="H49" s="105"/>
      <c r="I49" s="76"/>
      <c r="J49" s="84">
        <f>SUM(J39:J48)</f>
        <v>0</v>
      </c>
    </row>
  </sheetData>
  <sheetProtection algorithmName="SHA-512" hashValue="cIefVhKgM8MbH7SoeCrh1PyUuYCcj0OI2eqRDxlmv8ezzJBgzb/FOQowto+xWnYjjyLYm6e5OB7jaYsKNACLrg==" saltValue="SJ91ccjqVvSWgh5KCpHDGg==" spinCount="100000" sheet="1" objects="1" scenarios="1"/>
  <mergeCells count="1">
    <mergeCell ref="A1:J1"/>
  </mergeCells>
  <pageMargins left="0.7" right="0.7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6CA0D-293B-418E-80CC-B2EA1EB0B328}">
  <dimension ref="A1:K49"/>
  <sheetViews>
    <sheetView workbookViewId="0">
      <selection activeCell="A2" sqref="A2"/>
    </sheetView>
  </sheetViews>
  <sheetFormatPr defaultColWidth="8.7109375" defaultRowHeight="15" x14ac:dyDescent="0.25"/>
  <cols>
    <col min="1" max="1" width="28" style="73" bestFit="1" customWidth="1"/>
    <col min="2" max="2" width="13" style="73" customWidth="1"/>
    <col min="3" max="3" width="17" style="73" bestFit="1" customWidth="1"/>
    <col min="4" max="8" width="8.7109375" style="73"/>
    <col min="9" max="9" width="14" style="73" bestFit="1" customWidth="1"/>
    <col min="10" max="10" width="16.140625" style="73" customWidth="1"/>
    <col min="11" max="16384" width="8.7109375" style="73"/>
  </cols>
  <sheetData>
    <row r="1" spans="1:11" ht="36.75" customHeight="1" x14ac:dyDescent="0.25">
      <c r="A1" s="121" t="s">
        <v>221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1" ht="64.5" x14ac:dyDescent="0.25">
      <c r="A2" s="16" t="s">
        <v>213</v>
      </c>
      <c r="B2" s="5" t="s">
        <v>187</v>
      </c>
      <c r="C2" s="4" t="s">
        <v>0</v>
      </c>
      <c r="D2" s="4" t="s">
        <v>1</v>
      </c>
      <c r="E2" s="35" t="s">
        <v>201</v>
      </c>
      <c r="F2" s="48" t="s">
        <v>202</v>
      </c>
      <c r="G2" s="41" t="s">
        <v>203</v>
      </c>
      <c r="H2" s="97" t="s">
        <v>204</v>
      </c>
      <c r="I2" s="74" t="s">
        <v>206</v>
      </c>
      <c r="J2" s="96" t="s">
        <v>207</v>
      </c>
      <c r="K2" s="107"/>
    </row>
    <row r="3" spans="1:11" x14ac:dyDescent="0.25">
      <c r="A3" s="10" t="s">
        <v>21</v>
      </c>
      <c r="B3" s="10" t="s">
        <v>5</v>
      </c>
      <c r="C3" s="10" t="s">
        <v>22</v>
      </c>
      <c r="D3" s="20">
        <v>38106</v>
      </c>
      <c r="E3" s="37">
        <v>1.8651652892561987</v>
      </c>
      <c r="F3" s="49">
        <v>8</v>
      </c>
      <c r="G3" s="42">
        <v>0.34375</v>
      </c>
      <c r="H3" s="100">
        <v>0.67708333333333337</v>
      </c>
      <c r="I3" s="75"/>
      <c r="J3" s="83">
        <f xml:space="preserve"> (E3*I3)</f>
        <v>0</v>
      </c>
      <c r="K3" s="108"/>
    </row>
    <row r="4" spans="1:11" x14ac:dyDescent="0.25">
      <c r="A4" s="10" t="s">
        <v>37</v>
      </c>
      <c r="B4" s="10" t="s">
        <v>6</v>
      </c>
      <c r="C4" s="10" t="s">
        <v>38</v>
      </c>
      <c r="D4" s="20">
        <v>38106</v>
      </c>
      <c r="E4" s="37">
        <v>3.7159320477502291</v>
      </c>
      <c r="F4" s="49">
        <v>8</v>
      </c>
      <c r="G4" s="43"/>
      <c r="H4" s="98"/>
      <c r="I4" s="75"/>
      <c r="J4" s="83">
        <f t="shared" ref="J4:J12" si="0" xml:space="preserve"> (E4*I4)</f>
        <v>0</v>
      </c>
      <c r="K4" s="109"/>
    </row>
    <row r="5" spans="1:11" x14ac:dyDescent="0.25">
      <c r="A5" s="10" t="s">
        <v>104</v>
      </c>
      <c r="B5" s="10" t="s">
        <v>5</v>
      </c>
      <c r="C5" s="10" t="s">
        <v>105</v>
      </c>
      <c r="D5" s="20">
        <v>38106</v>
      </c>
      <c r="E5" s="37">
        <v>0.28303489439853102</v>
      </c>
      <c r="F5" s="49">
        <v>8</v>
      </c>
      <c r="G5" s="42">
        <v>0.30208333333333331</v>
      </c>
      <c r="H5" s="100">
        <v>0.63541666666666663</v>
      </c>
      <c r="I5" s="75"/>
      <c r="J5" s="83">
        <f t="shared" si="0"/>
        <v>0</v>
      </c>
      <c r="K5" s="109"/>
    </row>
    <row r="6" spans="1:11" x14ac:dyDescent="0.25">
      <c r="A6" s="10" t="s">
        <v>112</v>
      </c>
      <c r="B6" s="10" t="s">
        <v>186</v>
      </c>
      <c r="C6" s="10" t="s">
        <v>113</v>
      </c>
      <c r="D6" s="20">
        <v>38106</v>
      </c>
      <c r="E6" s="38">
        <v>4</v>
      </c>
      <c r="F6" s="51">
        <v>8</v>
      </c>
      <c r="G6" s="43"/>
      <c r="H6" s="98"/>
      <c r="I6" s="75"/>
      <c r="J6" s="83">
        <f t="shared" si="0"/>
        <v>0</v>
      </c>
      <c r="K6" s="109"/>
    </row>
    <row r="7" spans="1:11" x14ac:dyDescent="0.25">
      <c r="A7" s="10" t="s">
        <v>118</v>
      </c>
      <c r="B7" s="10" t="s">
        <v>186</v>
      </c>
      <c r="C7" s="10" t="s">
        <v>119</v>
      </c>
      <c r="D7" s="20">
        <v>38106</v>
      </c>
      <c r="E7" s="38">
        <v>1</v>
      </c>
      <c r="F7" s="51">
        <v>8</v>
      </c>
      <c r="G7" s="43"/>
      <c r="H7" s="98"/>
      <c r="I7" s="75"/>
      <c r="J7" s="83">
        <f t="shared" si="0"/>
        <v>0</v>
      </c>
      <c r="K7" s="109"/>
    </row>
    <row r="8" spans="1:11" x14ac:dyDescent="0.25">
      <c r="A8" s="10" t="s">
        <v>120</v>
      </c>
      <c r="B8" s="10" t="s">
        <v>186</v>
      </c>
      <c r="C8" s="10" t="s">
        <v>121</v>
      </c>
      <c r="D8" s="20">
        <v>38106</v>
      </c>
      <c r="E8" s="38">
        <v>2</v>
      </c>
      <c r="F8" s="51">
        <v>8</v>
      </c>
      <c r="G8" s="43"/>
      <c r="H8" s="98"/>
      <c r="I8" s="75"/>
      <c r="J8" s="83">
        <f t="shared" si="0"/>
        <v>0</v>
      </c>
      <c r="K8" s="109"/>
    </row>
    <row r="9" spans="1:11" x14ac:dyDescent="0.25">
      <c r="A9" s="10" t="s">
        <v>122</v>
      </c>
      <c r="B9" s="10" t="s">
        <v>186</v>
      </c>
      <c r="C9" s="20" t="s">
        <v>123</v>
      </c>
      <c r="D9" s="20">
        <v>38109</v>
      </c>
      <c r="E9" s="38">
        <v>3</v>
      </c>
      <c r="F9" s="51">
        <v>8</v>
      </c>
      <c r="G9" s="43"/>
      <c r="H9" s="98"/>
      <c r="I9" s="75"/>
      <c r="J9" s="83">
        <f t="shared" si="0"/>
        <v>0</v>
      </c>
      <c r="K9" s="109"/>
    </row>
    <row r="10" spans="1:11" x14ac:dyDescent="0.25">
      <c r="A10" s="10" t="s">
        <v>126</v>
      </c>
      <c r="B10" s="10" t="s">
        <v>7</v>
      </c>
      <c r="C10" s="20" t="s">
        <v>127</v>
      </c>
      <c r="D10" s="20">
        <v>38114</v>
      </c>
      <c r="E10" s="38">
        <v>3.8497520661157019</v>
      </c>
      <c r="F10" s="51">
        <v>8</v>
      </c>
      <c r="G10" s="43"/>
      <c r="H10" s="98"/>
      <c r="I10" s="75"/>
      <c r="J10" s="83">
        <f t="shared" si="0"/>
        <v>0</v>
      </c>
      <c r="K10" s="109"/>
    </row>
    <row r="11" spans="1:11" x14ac:dyDescent="0.25">
      <c r="A11" s="10" t="s">
        <v>139</v>
      </c>
      <c r="B11" s="10" t="s">
        <v>186</v>
      </c>
      <c r="C11" s="10" t="s">
        <v>200</v>
      </c>
      <c r="D11" s="20">
        <v>38106</v>
      </c>
      <c r="E11" s="37">
        <v>2.33</v>
      </c>
      <c r="F11" s="49">
        <v>8</v>
      </c>
      <c r="G11" s="7"/>
      <c r="H11" s="7"/>
      <c r="I11" s="75"/>
      <c r="J11" s="83">
        <f t="shared" si="0"/>
        <v>0</v>
      </c>
      <c r="K11" s="109"/>
    </row>
    <row r="12" spans="1:11" x14ac:dyDescent="0.25">
      <c r="A12" s="10" t="s">
        <v>205</v>
      </c>
      <c r="B12" s="10" t="s">
        <v>5</v>
      </c>
      <c r="C12" s="10" t="s">
        <v>160</v>
      </c>
      <c r="D12" s="20">
        <v>38109</v>
      </c>
      <c r="E12" s="37">
        <v>3.3269605142332415</v>
      </c>
      <c r="F12" s="49">
        <v>8</v>
      </c>
      <c r="G12" s="42">
        <v>0.34375</v>
      </c>
      <c r="H12" s="100">
        <v>0.63541666666666663</v>
      </c>
      <c r="I12" s="75"/>
      <c r="J12" s="83">
        <f t="shared" si="0"/>
        <v>0</v>
      </c>
      <c r="K12" s="109"/>
    </row>
    <row r="13" spans="1:11" x14ac:dyDescent="0.25">
      <c r="A13" s="102" t="s">
        <v>216</v>
      </c>
      <c r="B13" s="102"/>
      <c r="C13" s="102"/>
      <c r="D13" s="102"/>
      <c r="E13" s="103">
        <f>SUM(E3:E12)</f>
        <v>25.370844811753905</v>
      </c>
      <c r="F13" s="104"/>
      <c r="G13" s="105"/>
      <c r="H13" s="105"/>
      <c r="I13" s="76"/>
      <c r="J13" s="84">
        <f>SUM(J3:J12)</f>
        <v>0</v>
      </c>
      <c r="K13" s="109"/>
    </row>
    <row r="14" spans="1:11" x14ac:dyDescent="0.25">
      <c r="A14" s="110"/>
      <c r="B14" s="110"/>
      <c r="C14" s="110"/>
      <c r="D14" s="110"/>
      <c r="E14" s="111"/>
      <c r="F14" s="112"/>
      <c r="G14" s="109"/>
      <c r="H14" s="109"/>
      <c r="I14" s="113"/>
      <c r="J14" s="113"/>
      <c r="K14" s="109"/>
    </row>
    <row r="17" spans="1:10" x14ac:dyDescent="0.25">
      <c r="A17" s="106" t="s">
        <v>219</v>
      </c>
    </row>
    <row r="19" spans="1:10" ht="64.5" x14ac:dyDescent="0.25">
      <c r="A19" s="16" t="s">
        <v>213</v>
      </c>
      <c r="B19" s="5" t="s">
        <v>187</v>
      </c>
      <c r="C19" s="4" t="s">
        <v>0</v>
      </c>
      <c r="D19" s="4" t="s">
        <v>1</v>
      </c>
      <c r="E19" s="35" t="s">
        <v>201</v>
      </c>
      <c r="F19" s="48" t="s">
        <v>202</v>
      </c>
      <c r="G19" s="41" t="s">
        <v>203</v>
      </c>
      <c r="H19" s="97" t="s">
        <v>204</v>
      </c>
      <c r="I19" s="74" t="s">
        <v>206</v>
      </c>
      <c r="J19" s="96" t="s">
        <v>207</v>
      </c>
    </row>
    <row r="20" spans="1:10" x14ac:dyDescent="0.25">
      <c r="A20" s="10" t="s">
        <v>21</v>
      </c>
      <c r="B20" s="10" t="s">
        <v>5</v>
      </c>
      <c r="C20" s="10" t="s">
        <v>22</v>
      </c>
      <c r="D20" s="20">
        <v>38106</v>
      </c>
      <c r="E20" s="37">
        <v>1.8651652892561987</v>
      </c>
      <c r="F20" s="49">
        <v>8</v>
      </c>
      <c r="G20" s="42">
        <v>0.34375</v>
      </c>
      <c r="H20" s="100">
        <v>0.67708333333333337</v>
      </c>
      <c r="I20" s="75"/>
      <c r="J20" s="83">
        <f xml:space="preserve"> (E20*I20)</f>
        <v>0</v>
      </c>
    </row>
    <row r="21" spans="1:10" x14ac:dyDescent="0.25">
      <c r="A21" s="10" t="s">
        <v>37</v>
      </c>
      <c r="B21" s="10" t="s">
        <v>6</v>
      </c>
      <c r="C21" s="10" t="s">
        <v>38</v>
      </c>
      <c r="D21" s="20">
        <v>38106</v>
      </c>
      <c r="E21" s="37">
        <v>3.7159320477502291</v>
      </c>
      <c r="F21" s="49">
        <v>8</v>
      </c>
      <c r="G21" s="43"/>
      <c r="H21" s="98"/>
      <c r="I21" s="75"/>
      <c r="J21" s="83">
        <f t="shared" ref="J21:J29" si="1" xml:space="preserve"> (E21*I21)</f>
        <v>0</v>
      </c>
    </row>
    <row r="22" spans="1:10" x14ac:dyDescent="0.25">
      <c r="A22" s="10" t="s">
        <v>104</v>
      </c>
      <c r="B22" s="10" t="s">
        <v>5</v>
      </c>
      <c r="C22" s="10" t="s">
        <v>105</v>
      </c>
      <c r="D22" s="20">
        <v>38106</v>
      </c>
      <c r="E22" s="37">
        <v>0.28303489439853102</v>
      </c>
      <c r="F22" s="49">
        <v>8</v>
      </c>
      <c r="G22" s="42">
        <v>0.30208333333333331</v>
      </c>
      <c r="H22" s="100">
        <v>0.63541666666666663</v>
      </c>
      <c r="I22" s="75"/>
      <c r="J22" s="83">
        <f t="shared" si="1"/>
        <v>0</v>
      </c>
    </row>
    <row r="23" spans="1:10" x14ac:dyDescent="0.25">
      <c r="A23" s="10" t="s">
        <v>112</v>
      </c>
      <c r="B23" s="10" t="s">
        <v>186</v>
      </c>
      <c r="C23" s="10" t="s">
        <v>113</v>
      </c>
      <c r="D23" s="20">
        <v>38106</v>
      </c>
      <c r="E23" s="38">
        <v>4</v>
      </c>
      <c r="F23" s="51">
        <v>8</v>
      </c>
      <c r="G23" s="43"/>
      <c r="H23" s="98"/>
      <c r="I23" s="75"/>
      <c r="J23" s="83">
        <f t="shared" si="1"/>
        <v>0</v>
      </c>
    </row>
    <row r="24" spans="1:10" x14ac:dyDescent="0.25">
      <c r="A24" s="10" t="s">
        <v>118</v>
      </c>
      <c r="B24" s="10" t="s">
        <v>186</v>
      </c>
      <c r="C24" s="10" t="s">
        <v>119</v>
      </c>
      <c r="D24" s="20">
        <v>38106</v>
      </c>
      <c r="E24" s="38">
        <v>1</v>
      </c>
      <c r="F24" s="51">
        <v>8</v>
      </c>
      <c r="G24" s="43"/>
      <c r="H24" s="98"/>
      <c r="I24" s="75"/>
      <c r="J24" s="83">
        <f t="shared" si="1"/>
        <v>0</v>
      </c>
    </row>
    <row r="25" spans="1:10" x14ac:dyDescent="0.25">
      <c r="A25" s="10" t="s">
        <v>120</v>
      </c>
      <c r="B25" s="10" t="s">
        <v>186</v>
      </c>
      <c r="C25" s="10" t="s">
        <v>121</v>
      </c>
      <c r="D25" s="20">
        <v>38106</v>
      </c>
      <c r="E25" s="38">
        <v>2</v>
      </c>
      <c r="F25" s="51">
        <v>8</v>
      </c>
      <c r="G25" s="43"/>
      <c r="H25" s="98"/>
      <c r="I25" s="75"/>
      <c r="J25" s="83">
        <f t="shared" si="1"/>
        <v>0</v>
      </c>
    </row>
    <row r="26" spans="1:10" x14ac:dyDescent="0.25">
      <c r="A26" s="10" t="s">
        <v>122</v>
      </c>
      <c r="B26" s="10" t="s">
        <v>186</v>
      </c>
      <c r="C26" s="20" t="s">
        <v>123</v>
      </c>
      <c r="D26" s="20">
        <v>38109</v>
      </c>
      <c r="E26" s="38">
        <v>3</v>
      </c>
      <c r="F26" s="51">
        <v>8</v>
      </c>
      <c r="G26" s="43"/>
      <c r="H26" s="98"/>
      <c r="I26" s="75"/>
      <c r="J26" s="83">
        <f t="shared" si="1"/>
        <v>0</v>
      </c>
    </row>
    <row r="27" spans="1:10" x14ac:dyDescent="0.25">
      <c r="A27" s="10" t="s">
        <v>126</v>
      </c>
      <c r="B27" s="10" t="s">
        <v>7</v>
      </c>
      <c r="C27" s="20" t="s">
        <v>127</v>
      </c>
      <c r="D27" s="20">
        <v>38114</v>
      </c>
      <c r="E27" s="38">
        <v>3.8497520661157019</v>
      </c>
      <c r="F27" s="51">
        <v>8</v>
      </c>
      <c r="G27" s="43"/>
      <c r="H27" s="98"/>
      <c r="I27" s="75"/>
      <c r="J27" s="83">
        <f t="shared" si="1"/>
        <v>0</v>
      </c>
    </row>
    <row r="28" spans="1:10" x14ac:dyDescent="0.25">
      <c r="A28" s="10" t="s">
        <v>139</v>
      </c>
      <c r="B28" s="10" t="s">
        <v>186</v>
      </c>
      <c r="C28" s="10" t="s">
        <v>200</v>
      </c>
      <c r="D28" s="20">
        <v>38106</v>
      </c>
      <c r="E28" s="37">
        <v>2.33</v>
      </c>
      <c r="F28" s="49">
        <v>8</v>
      </c>
      <c r="G28" s="7"/>
      <c r="H28" s="7"/>
      <c r="I28" s="75"/>
      <c r="J28" s="83">
        <f t="shared" si="1"/>
        <v>0</v>
      </c>
    </row>
    <row r="29" spans="1:10" x14ac:dyDescent="0.25">
      <c r="A29" s="10" t="s">
        <v>205</v>
      </c>
      <c r="B29" s="10" t="s">
        <v>5</v>
      </c>
      <c r="C29" s="10" t="s">
        <v>160</v>
      </c>
      <c r="D29" s="20">
        <v>38109</v>
      </c>
      <c r="E29" s="37">
        <v>3.3269605142332415</v>
      </c>
      <c r="F29" s="49">
        <v>8</v>
      </c>
      <c r="G29" s="42">
        <v>0.34375</v>
      </c>
      <c r="H29" s="100">
        <v>0.63541666666666663</v>
      </c>
      <c r="I29" s="75"/>
      <c r="J29" s="83">
        <f t="shared" si="1"/>
        <v>0</v>
      </c>
    </row>
    <row r="30" spans="1:10" x14ac:dyDescent="0.25">
      <c r="A30" s="102" t="s">
        <v>216</v>
      </c>
      <c r="B30" s="102"/>
      <c r="C30" s="102"/>
      <c r="D30" s="102"/>
      <c r="E30" s="103">
        <f>SUM(E20:E29)</f>
        <v>25.370844811753905</v>
      </c>
      <c r="F30" s="104"/>
      <c r="G30" s="105"/>
      <c r="H30" s="105"/>
      <c r="I30" s="76"/>
      <c r="J30" s="84">
        <f>SUM(J20:J29)</f>
        <v>0</v>
      </c>
    </row>
    <row r="36" spans="1:10" x14ac:dyDescent="0.25">
      <c r="A36" s="106" t="s">
        <v>220</v>
      </c>
    </row>
    <row r="38" spans="1:10" ht="64.5" x14ac:dyDescent="0.25">
      <c r="A38" s="16" t="s">
        <v>213</v>
      </c>
      <c r="B38" s="5" t="s">
        <v>187</v>
      </c>
      <c r="C38" s="4" t="s">
        <v>0</v>
      </c>
      <c r="D38" s="4" t="s">
        <v>1</v>
      </c>
      <c r="E38" s="35" t="s">
        <v>201</v>
      </c>
      <c r="F38" s="48" t="s">
        <v>202</v>
      </c>
      <c r="G38" s="41" t="s">
        <v>203</v>
      </c>
      <c r="H38" s="97" t="s">
        <v>204</v>
      </c>
      <c r="I38" s="74" t="s">
        <v>206</v>
      </c>
      <c r="J38" s="96" t="s">
        <v>207</v>
      </c>
    </row>
    <row r="39" spans="1:10" x14ac:dyDescent="0.25">
      <c r="A39" s="10" t="s">
        <v>21</v>
      </c>
      <c r="B39" s="10" t="s">
        <v>5</v>
      </c>
      <c r="C39" s="10" t="s">
        <v>22</v>
      </c>
      <c r="D39" s="20">
        <v>38106</v>
      </c>
      <c r="E39" s="37">
        <v>1.8651652892561987</v>
      </c>
      <c r="F39" s="49">
        <v>8</v>
      </c>
      <c r="G39" s="42">
        <v>0.34375</v>
      </c>
      <c r="H39" s="100">
        <v>0.67708333333333337</v>
      </c>
      <c r="I39" s="75"/>
      <c r="J39" s="83">
        <f xml:space="preserve"> (E39*I39)</f>
        <v>0</v>
      </c>
    </row>
    <row r="40" spans="1:10" x14ac:dyDescent="0.25">
      <c r="A40" s="10" t="s">
        <v>37</v>
      </c>
      <c r="B40" s="10" t="s">
        <v>6</v>
      </c>
      <c r="C40" s="10" t="s">
        <v>38</v>
      </c>
      <c r="D40" s="20">
        <v>38106</v>
      </c>
      <c r="E40" s="37">
        <v>3.7159320477502291</v>
      </c>
      <c r="F40" s="49">
        <v>8</v>
      </c>
      <c r="G40" s="43"/>
      <c r="H40" s="98"/>
      <c r="I40" s="75"/>
      <c r="J40" s="83">
        <f t="shared" ref="J40:J48" si="2" xml:space="preserve"> (E40*I40)</f>
        <v>0</v>
      </c>
    </row>
    <row r="41" spans="1:10" x14ac:dyDescent="0.25">
      <c r="A41" s="10" t="s">
        <v>104</v>
      </c>
      <c r="B41" s="10" t="s">
        <v>5</v>
      </c>
      <c r="C41" s="10" t="s">
        <v>105</v>
      </c>
      <c r="D41" s="20">
        <v>38106</v>
      </c>
      <c r="E41" s="37">
        <v>0.28303489439853102</v>
      </c>
      <c r="F41" s="49">
        <v>8</v>
      </c>
      <c r="G41" s="42">
        <v>0.30208333333333331</v>
      </c>
      <c r="H41" s="100">
        <v>0.63541666666666663</v>
      </c>
      <c r="I41" s="75"/>
      <c r="J41" s="83">
        <f t="shared" si="2"/>
        <v>0</v>
      </c>
    </row>
    <row r="42" spans="1:10" x14ac:dyDescent="0.25">
      <c r="A42" s="10" t="s">
        <v>112</v>
      </c>
      <c r="B42" s="10" t="s">
        <v>186</v>
      </c>
      <c r="C42" s="10" t="s">
        <v>113</v>
      </c>
      <c r="D42" s="20">
        <v>38106</v>
      </c>
      <c r="E42" s="38">
        <v>4</v>
      </c>
      <c r="F42" s="51">
        <v>8</v>
      </c>
      <c r="G42" s="43"/>
      <c r="H42" s="98"/>
      <c r="I42" s="75"/>
      <c r="J42" s="83">
        <f t="shared" si="2"/>
        <v>0</v>
      </c>
    </row>
    <row r="43" spans="1:10" x14ac:dyDescent="0.25">
      <c r="A43" s="10" t="s">
        <v>118</v>
      </c>
      <c r="B43" s="10" t="s">
        <v>186</v>
      </c>
      <c r="C43" s="10" t="s">
        <v>119</v>
      </c>
      <c r="D43" s="20">
        <v>38106</v>
      </c>
      <c r="E43" s="38">
        <v>1</v>
      </c>
      <c r="F43" s="51">
        <v>8</v>
      </c>
      <c r="G43" s="43"/>
      <c r="H43" s="98"/>
      <c r="I43" s="75"/>
      <c r="J43" s="83">
        <f t="shared" si="2"/>
        <v>0</v>
      </c>
    </row>
    <row r="44" spans="1:10" x14ac:dyDescent="0.25">
      <c r="A44" s="10" t="s">
        <v>120</v>
      </c>
      <c r="B44" s="10" t="s">
        <v>186</v>
      </c>
      <c r="C44" s="10" t="s">
        <v>121</v>
      </c>
      <c r="D44" s="20">
        <v>38106</v>
      </c>
      <c r="E44" s="38">
        <v>2</v>
      </c>
      <c r="F44" s="51">
        <v>8</v>
      </c>
      <c r="G44" s="43"/>
      <c r="H44" s="98"/>
      <c r="I44" s="75"/>
      <c r="J44" s="83">
        <f t="shared" si="2"/>
        <v>0</v>
      </c>
    </row>
    <row r="45" spans="1:10" x14ac:dyDescent="0.25">
      <c r="A45" s="10" t="s">
        <v>122</v>
      </c>
      <c r="B45" s="10" t="s">
        <v>186</v>
      </c>
      <c r="C45" s="20" t="s">
        <v>123</v>
      </c>
      <c r="D45" s="20">
        <v>38109</v>
      </c>
      <c r="E45" s="38">
        <v>3</v>
      </c>
      <c r="F45" s="51">
        <v>8</v>
      </c>
      <c r="G45" s="43"/>
      <c r="H45" s="98"/>
      <c r="I45" s="75"/>
      <c r="J45" s="83">
        <f t="shared" si="2"/>
        <v>0</v>
      </c>
    </row>
    <row r="46" spans="1:10" x14ac:dyDescent="0.25">
      <c r="A46" s="10" t="s">
        <v>126</v>
      </c>
      <c r="B46" s="10" t="s">
        <v>7</v>
      </c>
      <c r="C46" s="20" t="s">
        <v>127</v>
      </c>
      <c r="D46" s="20">
        <v>38114</v>
      </c>
      <c r="E46" s="38">
        <v>3.8497520661157019</v>
      </c>
      <c r="F46" s="51">
        <v>8</v>
      </c>
      <c r="G46" s="43"/>
      <c r="H46" s="98"/>
      <c r="I46" s="75"/>
      <c r="J46" s="83">
        <f t="shared" si="2"/>
        <v>0</v>
      </c>
    </row>
    <row r="47" spans="1:10" x14ac:dyDescent="0.25">
      <c r="A47" s="10" t="s">
        <v>139</v>
      </c>
      <c r="B47" s="10" t="s">
        <v>186</v>
      </c>
      <c r="C47" s="10" t="s">
        <v>200</v>
      </c>
      <c r="D47" s="20">
        <v>38106</v>
      </c>
      <c r="E47" s="37">
        <v>2.33</v>
      </c>
      <c r="F47" s="49">
        <v>8</v>
      </c>
      <c r="G47" s="7"/>
      <c r="H47" s="7"/>
      <c r="I47" s="75"/>
      <c r="J47" s="83">
        <f t="shared" si="2"/>
        <v>0</v>
      </c>
    </row>
    <row r="48" spans="1:10" x14ac:dyDescent="0.25">
      <c r="A48" s="10" t="s">
        <v>205</v>
      </c>
      <c r="B48" s="10" t="s">
        <v>5</v>
      </c>
      <c r="C48" s="10" t="s">
        <v>160</v>
      </c>
      <c r="D48" s="20">
        <v>38109</v>
      </c>
      <c r="E48" s="37">
        <v>3.3269605142332415</v>
      </c>
      <c r="F48" s="49">
        <v>8</v>
      </c>
      <c r="G48" s="42">
        <v>0.34375</v>
      </c>
      <c r="H48" s="100">
        <v>0.63541666666666663</v>
      </c>
      <c r="I48" s="75"/>
      <c r="J48" s="83">
        <f t="shared" si="2"/>
        <v>0</v>
      </c>
    </row>
    <row r="49" spans="1:10" x14ac:dyDescent="0.25">
      <c r="A49" s="102" t="s">
        <v>216</v>
      </c>
      <c r="B49" s="102"/>
      <c r="C49" s="102"/>
      <c r="D49" s="102"/>
      <c r="E49" s="103">
        <f>SUM(E39:E48)</f>
        <v>25.370844811753905</v>
      </c>
      <c r="F49" s="104"/>
      <c r="G49" s="105"/>
      <c r="H49" s="105"/>
      <c r="I49" s="76"/>
      <c r="J49" s="84">
        <f>SUM(J39:J48)</f>
        <v>0</v>
      </c>
    </row>
  </sheetData>
  <sheetProtection algorithmName="SHA-512" hashValue="3TFU6Eqkufcm10c3Youcbgxa9wAatH7wwgVLns5t4mjg62gg4gGVGpCB8bla8imLd776PVOyiuGRJbjyn3OcwA==" saltValue="PsBx9wwjvi3+ngM5FHyA2w==" spinCount="100000" sheet="1" objects="1" scenarios="1"/>
  <mergeCells count="1">
    <mergeCell ref="A1:J1"/>
  </mergeCells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EE2D3-9DAD-4BD3-A5B0-B769F2D9086C}">
  <dimension ref="A1:J48"/>
  <sheetViews>
    <sheetView workbookViewId="0">
      <selection activeCell="C7" sqref="C7"/>
    </sheetView>
  </sheetViews>
  <sheetFormatPr defaultColWidth="8.7109375" defaultRowHeight="15" x14ac:dyDescent="0.25"/>
  <cols>
    <col min="1" max="1" width="32.7109375" style="73" customWidth="1"/>
    <col min="2" max="2" width="13.140625" style="73" customWidth="1"/>
    <col min="3" max="3" width="18.42578125" style="73" bestFit="1" customWidth="1"/>
    <col min="4" max="8" width="8.7109375" style="73"/>
    <col min="9" max="9" width="14" style="73" bestFit="1" customWidth="1"/>
    <col min="10" max="10" width="16.42578125" style="73" customWidth="1"/>
    <col min="11" max="16384" width="8.7109375" style="73"/>
  </cols>
  <sheetData>
    <row r="1" spans="1:10" ht="39" customHeight="1" x14ac:dyDescent="0.25">
      <c r="A1" s="121" t="s">
        <v>221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64.5" x14ac:dyDescent="0.25">
      <c r="A2" s="16" t="s">
        <v>214</v>
      </c>
      <c r="B2" s="5" t="s">
        <v>187</v>
      </c>
      <c r="C2" s="4" t="s">
        <v>0</v>
      </c>
      <c r="D2" s="4" t="s">
        <v>1</v>
      </c>
      <c r="E2" s="35" t="s">
        <v>201</v>
      </c>
      <c r="F2" s="48" t="s">
        <v>202</v>
      </c>
      <c r="G2" s="41" t="s">
        <v>203</v>
      </c>
      <c r="H2" s="41" t="s">
        <v>204</v>
      </c>
      <c r="I2" s="74" t="s">
        <v>206</v>
      </c>
      <c r="J2" s="96" t="s">
        <v>207</v>
      </c>
    </row>
    <row r="3" spans="1:10" x14ac:dyDescent="0.25">
      <c r="A3" s="40" t="s">
        <v>190</v>
      </c>
      <c r="B3" s="10" t="s">
        <v>186</v>
      </c>
      <c r="C3" s="20" t="s">
        <v>20</v>
      </c>
      <c r="D3" s="20">
        <v>38108</v>
      </c>
      <c r="E3" s="37">
        <v>0.4</v>
      </c>
      <c r="F3" s="49">
        <v>9</v>
      </c>
      <c r="G3" s="45"/>
      <c r="H3" s="45"/>
      <c r="I3" s="75"/>
      <c r="J3" s="83">
        <f xml:space="preserve"> (E3*I3)</f>
        <v>0</v>
      </c>
    </row>
    <row r="4" spans="1:10" x14ac:dyDescent="0.25">
      <c r="A4" s="10" t="s">
        <v>44</v>
      </c>
      <c r="B4" s="10" t="s">
        <v>5</v>
      </c>
      <c r="C4" s="10" t="s">
        <v>45</v>
      </c>
      <c r="D4" s="20">
        <v>38104</v>
      </c>
      <c r="E4" s="37">
        <v>3.6426997245179056</v>
      </c>
      <c r="F4" s="49">
        <v>9</v>
      </c>
      <c r="G4" s="42">
        <v>0.34375</v>
      </c>
      <c r="H4" s="42">
        <v>0.63541666666666663</v>
      </c>
      <c r="I4" s="75"/>
      <c r="J4" s="83">
        <f t="shared" ref="J4:J12" si="0" xml:space="preserve"> (E4*I4)</f>
        <v>0</v>
      </c>
    </row>
    <row r="5" spans="1:10" x14ac:dyDescent="0.25">
      <c r="A5" s="10" t="s">
        <v>50</v>
      </c>
      <c r="B5" s="10" t="s">
        <v>5</v>
      </c>
      <c r="C5" s="20" t="s">
        <v>51</v>
      </c>
      <c r="D5" s="20">
        <v>38104</v>
      </c>
      <c r="E5" s="37">
        <v>0.99766299357208421</v>
      </c>
      <c r="F5" s="49">
        <v>9</v>
      </c>
      <c r="G5" s="44">
        <v>0.34375</v>
      </c>
      <c r="H5" s="44">
        <v>0.63541666666666663</v>
      </c>
      <c r="I5" s="75"/>
      <c r="J5" s="83">
        <f t="shared" si="0"/>
        <v>0</v>
      </c>
    </row>
    <row r="6" spans="1:10" x14ac:dyDescent="0.25">
      <c r="A6" s="10" t="s">
        <v>52</v>
      </c>
      <c r="B6" s="10" t="s">
        <v>5</v>
      </c>
      <c r="C6" s="10" t="s">
        <v>53</v>
      </c>
      <c r="D6" s="20">
        <v>38126</v>
      </c>
      <c r="E6" s="37">
        <v>3.8594857667584934</v>
      </c>
      <c r="F6" s="49">
        <v>9</v>
      </c>
      <c r="G6" s="42">
        <v>0.34375</v>
      </c>
      <c r="H6" s="42">
        <v>0.63541666666666663</v>
      </c>
      <c r="I6" s="75"/>
      <c r="J6" s="83">
        <f t="shared" si="0"/>
        <v>0</v>
      </c>
    </row>
    <row r="7" spans="1:10" x14ac:dyDescent="0.25">
      <c r="A7" s="10" t="s">
        <v>56</v>
      </c>
      <c r="B7" s="10" t="s">
        <v>5</v>
      </c>
      <c r="C7" s="20" t="s">
        <v>57</v>
      </c>
      <c r="D7" s="20">
        <v>38104</v>
      </c>
      <c r="E7" s="38">
        <v>3.3679338842975195</v>
      </c>
      <c r="F7" s="51">
        <v>9</v>
      </c>
      <c r="G7" s="44">
        <v>0.30208333333333331</v>
      </c>
      <c r="H7" s="46">
        <v>0.59375</v>
      </c>
      <c r="I7" s="75"/>
      <c r="J7" s="83">
        <f t="shared" si="0"/>
        <v>0</v>
      </c>
    </row>
    <row r="8" spans="1:10" x14ac:dyDescent="0.25">
      <c r="A8" s="10" t="s">
        <v>70</v>
      </c>
      <c r="B8" s="10" t="s">
        <v>7</v>
      </c>
      <c r="C8" s="10" t="s">
        <v>71</v>
      </c>
      <c r="D8" s="20">
        <v>38106</v>
      </c>
      <c r="E8" s="37">
        <v>2.5684435261707987</v>
      </c>
      <c r="F8" s="49">
        <v>9</v>
      </c>
      <c r="G8" s="42">
        <v>0.34375</v>
      </c>
      <c r="H8" s="42">
        <v>0.63541666666666663</v>
      </c>
      <c r="I8" s="75"/>
      <c r="J8" s="83">
        <f t="shared" si="0"/>
        <v>0</v>
      </c>
    </row>
    <row r="9" spans="1:10" x14ac:dyDescent="0.25">
      <c r="A9" s="10" t="s">
        <v>108</v>
      </c>
      <c r="B9" s="10" t="s">
        <v>5</v>
      </c>
      <c r="C9" s="10" t="s">
        <v>109</v>
      </c>
      <c r="D9" s="20">
        <v>38126</v>
      </c>
      <c r="E9" s="37">
        <v>3.0887098255280065</v>
      </c>
      <c r="F9" s="49">
        <v>9</v>
      </c>
      <c r="G9" s="42">
        <v>0.34375</v>
      </c>
      <c r="H9" s="42">
        <v>0.63541666666666663</v>
      </c>
      <c r="I9" s="75"/>
      <c r="J9" s="83">
        <f t="shared" si="0"/>
        <v>0</v>
      </c>
    </row>
    <row r="10" spans="1:10" x14ac:dyDescent="0.25">
      <c r="A10" s="10" t="s">
        <v>114</v>
      </c>
      <c r="B10" s="10" t="s">
        <v>5</v>
      </c>
      <c r="C10" s="10" t="s">
        <v>115</v>
      </c>
      <c r="D10" s="20">
        <v>38126</v>
      </c>
      <c r="E10" s="37">
        <v>2.3022773186409546</v>
      </c>
      <c r="F10" s="49">
        <v>9</v>
      </c>
      <c r="G10" s="42">
        <v>0.34375</v>
      </c>
      <c r="H10" s="42">
        <v>0.67708333333333337</v>
      </c>
      <c r="I10" s="75"/>
      <c r="J10" s="83">
        <f t="shared" si="0"/>
        <v>0</v>
      </c>
    </row>
    <row r="11" spans="1:10" x14ac:dyDescent="0.25">
      <c r="A11" s="10" t="s">
        <v>161</v>
      </c>
      <c r="B11" s="10" t="s">
        <v>5</v>
      </c>
      <c r="C11" s="20" t="s">
        <v>162</v>
      </c>
      <c r="D11" s="20">
        <v>38114</v>
      </c>
      <c r="E11" s="39">
        <v>2.6312855831037654</v>
      </c>
      <c r="F11" s="52">
        <v>9</v>
      </c>
      <c r="G11" s="42">
        <v>0.34375</v>
      </c>
      <c r="H11" s="42">
        <v>0.63541666666666663</v>
      </c>
      <c r="I11" s="75"/>
      <c r="J11" s="83">
        <f t="shared" si="0"/>
        <v>0</v>
      </c>
    </row>
    <row r="12" spans="1:10" x14ac:dyDescent="0.25">
      <c r="A12" s="23" t="s">
        <v>196</v>
      </c>
      <c r="B12" s="23" t="s">
        <v>186</v>
      </c>
      <c r="C12" s="23" t="s">
        <v>195</v>
      </c>
      <c r="D12" s="23">
        <v>38126</v>
      </c>
      <c r="E12" s="36">
        <v>0.23699999999999999</v>
      </c>
      <c r="F12" s="50">
        <v>9</v>
      </c>
      <c r="G12" s="43"/>
      <c r="H12" s="43"/>
      <c r="I12" s="75"/>
      <c r="J12" s="83">
        <f t="shared" si="0"/>
        <v>0</v>
      </c>
    </row>
    <row r="13" spans="1:10" x14ac:dyDescent="0.25">
      <c r="A13" s="102" t="s">
        <v>216</v>
      </c>
      <c r="B13" s="102"/>
      <c r="C13" s="102"/>
      <c r="D13" s="102"/>
      <c r="E13" s="103">
        <f>SUM(E3:E12)</f>
        <v>23.095498622589524</v>
      </c>
      <c r="F13" s="104"/>
      <c r="G13" s="80"/>
      <c r="H13" s="80"/>
      <c r="I13" s="76"/>
      <c r="J13" s="84">
        <f>SUM(J3:J12)</f>
        <v>0</v>
      </c>
    </row>
    <row r="14" spans="1:10" x14ac:dyDescent="0.25">
      <c r="A14" s="110"/>
      <c r="B14" s="110"/>
      <c r="C14" s="110"/>
      <c r="D14" s="110"/>
      <c r="E14" s="111"/>
      <c r="F14" s="112"/>
      <c r="G14" s="109"/>
      <c r="H14" s="109"/>
      <c r="I14" s="113"/>
      <c r="J14" s="113"/>
    </row>
    <row r="17" spans="1:10" x14ac:dyDescent="0.25">
      <c r="A17" s="106" t="s">
        <v>219</v>
      </c>
    </row>
    <row r="19" spans="1:10" ht="64.5" x14ac:dyDescent="0.25">
      <c r="A19" s="16" t="s">
        <v>214</v>
      </c>
      <c r="B19" s="5" t="s">
        <v>187</v>
      </c>
      <c r="C19" s="4" t="s">
        <v>0</v>
      </c>
      <c r="D19" s="4" t="s">
        <v>1</v>
      </c>
      <c r="E19" s="35" t="s">
        <v>201</v>
      </c>
      <c r="F19" s="48" t="s">
        <v>202</v>
      </c>
      <c r="G19" s="41" t="s">
        <v>203</v>
      </c>
      <c r="H19" s="41" t="s">
        <v>204</v>
      </c>
      <c r="I19" s="74" t="s">
        <v>206</v>
      </c>
      <c r="J19" s="96" t="s">
        <v>207</v>
      </c>
    </row>
    <row r="20" spans="1:10" x14ac:dyDescent="0.25">
      <c r="A20" s="40" t="s">
        <v>190</v>
      </c>
      <c r="B20" s="10" t="s">
        <v>186</v>
      </c>
      <c r="C20" s="20" t="s">
        <v>20</v>
      </c>
      <c r="D20" s="20">
        <v>38108</v>
      </c>
      <c r="E20" s="37">
        <v>0.4</v>
      </c>
      <c r="F20" s="49">
        <v>9</v>
      </c>
      <c r="G20" s="45"/>
      <c r="H20" s="45"/>
      <c r="I20" s="75"/>
      <c r="J20" s="83">
        <f xml:space="preserve"> (E20*I20)</f>
        <v>0</v>
      </c>
    </row>
    <row r="21" spans="1:10" x14ac:dyDescent="0.25">
      <c r="A21" s="10" t="s">
        <v>44</v>
      </c>
      <c r="B21" s="10" t="s">
        <v>5</v>
      </c>
      <c r="C21" s="10" t="s">
        <v>45</v>
      </c>
      <c r="D21" s="20">
        <v>38104</v>
      </c>
      <c r="E21" s="37">
        <v>3.6426997245179056</v>
      </c>
      <c r="F21" s="49">
        <v>9</v>
      </c>
      <c r="G21" s="42">
        <v>0.34375</v>
      </c>
      <c r="H21" s="42">
        <v>0.63541666666666663</v>
      </c>
      <c r="I21" s="75"/>
      <c r="J21" s="83">
        <f t="shared" ref="J21:J29" si="1" xml:space="preserve"> (E21*I21)</f>
        <v>0</v>
      </c>
    </row>
    <row r="22" spans="1:10" x14ac:dyDescent="0.25">
      <c r="A22" s="10" t="s">
        <v>50</v>
      </c>
      <c r="B22" s="10" t="s">
        <v>5</v>
      </c>
      <c r="C22" s="20" t="s">
        <v>51</v>
      </c>
      <c r="D22" s="20">
        <v>38104</v>
      </c>
      <c r="E22" s="37">
        <v>0.99766299357208421</v>
      </c>
      <c r="F22" s="49">
        <v>9</v>
      </c>
      <c r="G22" s="44">
        <v>0.34375</v>
      </c>
      <c r="H22" s="44">
        <v>0.63541666666666663</v>
      </c>
      <c r="I22" s="75"/>
      <c r="J22" s="83">
        <f t="shared" si="1"/>
        <v>0</v>
      </c>
    </row>
    <row r="23" spans="1:10" x14ac:dyDescent="0.25">
      <c r="A23" s="10" t="s">
        <v>52</v>
      </c>
      <c r="B23" s="10" t="s">
        <v>5</v>
      </c>
      <c r="C23" s="10" t="s">
        <v>53</v>
      </c>
      <c r="D23" s="20">
        <v>38126</v>
      </c>
      <c r="E23" s="37">
        <v>3.8594857667584934</v>
      </c>
      <c r="F23" s="49">
        <v>9</v>
      </c>
      <c r="G23" s="42">
        <v>0.34375</v>
      </c>
      <c r="H23" s="42">
        <v>0.63541666666666663</v>
      </c>
      <c r="I23" s="75"/>
      <c r="J23" s="83">
        <f t="shared" si="1"/>
        <v>0</v>
      </c>
    </row>
    <row r="24" spans="1:10" x14ac:dyDescent="0.25">
      <c r="A24" s="10" t="s">
        <v>56</v>
      </c>
      <c r="B24" s="10" t="s">
        <v>5</v>
      </c>
      <c r="C24" s="20" t="s">
        <v>57</v>
      </c>
      <c r="D24" s="20">
        <v>38104</v>
      </c>
      <c r="E24" s="38">
        <v>3.3679338842975195</v>
      </c>
      <c r="F24" s="51">
        <v>9</v>
      </c>
      <c r="G24" s="44">
        <v>0.30208333333333331</v>
      </c>
      <c r="H24" s="46">
        <v>0.59375</v>
      </c>
      <c r="I24" s="75"/>
      <c r="J24" s="83">
        <f t="shared" si="1"/>
        <v>0</v>
      </c>
    </row>
    <row r="25" spans="1:10" x14ac:dyDescent="0.25">
      <c r="A25" s="10" t="s">
        <v>70</v>
      </c>
      <c r="B25" s="10" t="s">
        <v>7</v>
      </c>
      <c r="C25" s="10" t="s">
        <v>71</v>
      </c>
      <c r="D25" s="20">
        <v>38106</v>
      </c>
      <c r="E25" s="37">
        <v>2.5684435261707987</v>
      </c>
      <c r="F25" s="49">
        <v>9</v>
      </c>
      <c r="G25" s="42">
        <v>0.34375</v>
      </c>
      <c r="H25" s="42">
        <v>0.63541666666666663</v>
      </c>
      <c r="I25" s="75"/>
      <c r="J25" s="83">
        <f t="shared" si="1"/>
        <v>0</v>
      </c>
    </row>
    <row r="26" spans="1:10" x14ac:dyDescent="0.25">
      <c r="A26" s="10" t="s">
        <v>108</v>
      </c>
      <c r="B26" s="10" t="s">
        <v>5</v>
      </c>
      <c r="C26" s="10" t="s">
        <v>109</v>
      </c>
      <c r="D26" s="20">
        <v>38126</v>
      </c>
      <c r="E26" s="37">
        <v>3.0887098255280065</v>
      </c>
      <c r="F26" s="49">
        <v>9</v>
      </c>
      <c r="G26" s="42">
        <v>0.34375</v>
      </c>
      <c r="H26" s="42">
        <v>0.63541666666666663</v>
      </c>
      <c r="I26" s="75"/>
      <c r="J26" s="83">
        <f t="shared" si="1"/>
        <v>0</v>
      </c>
    </row>
    <row r="27" spans="1:10" x14ac:dyDescent="0.25">
      <c r="A27" s="10" t="s">
        <v>114</v>
      </c>
      <c r="B27" s="10" t="s">
        <v>5</v>
      </c>
      <c r="C27" s="10" t="s">
        <v>115</v>
      </c>
      <c r="D27" s="20">
        <v>38126</v>
      </c>
      <c r="E27" s="37">
        <v>2.3022773186409546</v>
      </c>
      <c r="F27" s="49">
        <v>9</v>
      </c>
      <c r="G27" s="42">
        <v>0.34375</v>
      </c>
      <c r="H27" s="42">
        <v>0.67708333333333337</v>
      </c>
      <c r="I27" s="75"/>
      <c r="J27" s="83">
        <f t="shared" si="1"/>
        <v>0</v>
      </c>
    </row>
    <row r="28" spans="1:10" x14ac:dyDescent="0.25">
      <c r="A28" s="10" t="s">
        <v>161</v>
      </c>
      <c r="B28" s="10" t="s">
        <v>5</v>
      </c>
      <c r="C28" s="20" t="s">
        <v>162</v>
      </c>
      <c r="D28" s="20">
        <v>38114</v>
      </c>
      <c r="E28" s="39">
        <v>2.6312855831037654</v>
      </c>
      <c r="F28" s="52">
        <v>9</v>
      </c>
      <c r="G28" s="42">
        <v>0.34375</v>
      </c>
      <c r="H28" s="42">
        <v>0.63541666666666663</v>
      </c>
      <c r="I28" s="75"/>
      <c r="J28" s="83">
        <f t="shared" si="1"/>
        <v>0</v>
      </c>
    </row>
    <row r="29" spans="1:10" x14ac:dyDescent="0.25">
      <c r="A29" s="23" t="s">
        <v>196</v>
      </c>
      <c r="B29" s="23" t="s">
        <v>186</v>
      </c>
      <c r="C29" s="23" t="s">
        <v>195</v>
      </c>
      <c r="D29" s="23">
        <v>38126</v>
      </c>
      <c r="E29" s="36">
        <v>0.23699999999999999</v>
      </c>
      <c r="F29" s="50">
        <v>9</v>
      </c>
      <c r="G29" s="43"/>
      <c r="H29" s="43"/>
      <c r="I29" s="75"/>
      <c r="J29" s="83">
        <f t="shared" si="1"/>
        <v>0</v>
      </c>
    </row>
    <row r="30" spans="1:10" x14ac:dyDescent="0.25">
      <c r="A30" s="102" t="s">
        <v>216</v>
      </c>
      <c r="B30" s="102"/>
      <c r="C30" s="102"/>
      <c r="D30" s="102"/>
      <c r="E30" s="103">
        <f>SUM(E20:E29)</f>
        <v>23.095498622589524</v>
      </c>
      <c r="F30" s="104"/>
      <c r="G30" s="80"/>
      <c r="H30" s="80"/>
      <c r="I30" s="76"/>
      <c r="J30" s="84">
        <f>SUM(J20:J29)</f>
        <v>0</v>
      </c>
    </row>
    <row r="35" spans="1:10" x14ac:dyDescent="0.25">
      <c r="A35" s="106" t="s">
        <v>220</v>
      </c>
    </row>
    <row r="37" spans="1:10" ht="64.5" x14ac:dyDescent="0.25">
      <c r="A37" s="16" t="s">
        <v>214</v>
      </c>
      <c r="B37" s="5" t="s">
        <v>187</v>
      </c>
      <c r="C37" s="4" t="s">
        <v>0</v>
      </c>
      <c r="D37" s="4" t="s">
        <v>1</v>
      </c>
      <c r="E37" s="35" t="s">
        <v>201</v>
      </c>
      <c r="F37" s="48" t="s">
        <v>202</v>
      </c>
      <c r="G37" s="41" t="s">
        <v>203</v>
      </c>
      <c r="H37" s="41" t="s">
        <v>204</v>
      </c>
      <c r="I37" s="74" t="s">
        <v>206</v>
      </c>
      <c r="J37" s="96" t="s">
        <v>207</v>
      </c>
    </row>
    <row r="38" spans="1:10" x14ac:dyDescent="0.25">
      <c r="A38" s="40" t="s">
        <v>190</v>
      </c>
      <c r="B38" s="10" t="s">
        <v>186</v>
      </c>
      <c r="C38" s="20" t="s">
        <v>20</v>
      </c>
      <c r="D38" s="20">
        <v>38108</v>
      </c>
      <c r="E38" s="37">
        <v>0.4</v>
      </c>
      <c r="F38" s="49">
        <v>9</v>
      </c>
      <c r="G38" s="45"/>
      <c r="H38" s="45"/>
      <c r="I38" s="75"/>
      <c r="J38" s="83">
        <f xml:space="preserve"> (E38*I38)</f>
        <v>0</v>
      </c>
    </row>
    <row r="39" spans="1:10" x14ac:dyDescent="0.25">
      <c r="A39" s="10" t="s">
        <v>44</v>
      </c>
      <c r="B39" s="10" t="s">
        <v>5</v>
      </c>
      <c r="C39" s="10" t="s">
        <v>45</v>
      </c>
      <c r="D39" s="20">
        <v>38104</v>
      </c>
      <c r="E39" s="37">
        <v>3.6426997245179056</v>
      </c>
      <c r="F39" s="49">
        <v>9</v>
      </c>
      <c r="G39" s="42">
        <v>0.34375</v>
      </c>
      <c r="H39" s="42">
        <v>0.63541666666666663</v>
      </c>
      <c r="I39" s="75"/>
      <c r="J39" s="83">
        <f t="shared" ref="J39:J47" si="2" xml:space="preserve"> (E39*I39)</f>
        <v>0</v>
      </c>
    </row>
    <row r="40" spans="1:10" x14ac:dyDescent="0.25">
      <c r="A40" s="10" t="s">
        <v>50</v>
      </c>
      <c r="B40" s="10" t="s">
        <v>5</v>
      </c>
      <c r="C40" s="20" t="s">
        <v>51</v>
      </c>
      <c r="D40" s="20">
        <v>38104</v>
      </c>
      <c r="E40" s="37">
        <v>0.99766299357208421</v>
      </c>
      <c r="F40" s="49">
        <v>9</v>
      </c>
      <c r="G40" s="44">
        <v>0.34375</v>
      </c>
      <c r="H40" s="44">
        <v>0.63541666666666663</v>
      </c>
      <c r="I40" s="75"/>
      <c r="J40" s="83">
        <f t="shared" si="2"/>
        <v>0</v>
      </c>
    </row>
    <row r="41" spans="1:10" x14ac:dyDescent="0.25">
      <c r="A41" s="10" t="s">
        <v>52</v>
      </c>
      <c r="B41" s="10" t="s">
        <v>5</v>
      </c>
      <c r="C41" s="10" t="s">
        <v>53</v>
      </c>
      <c r="D41" s="20">
        <v>38126</v>
      </c>
      <c r="E41" s="37">
        <v>3.8594857667584934</v>
      </c>
      <c r="F41" s="49">
        <v>9</v>
      </c>
      <c r="G41" s="42">
        <v>0.34375</v>
      </c>
      <c r="H41" s="42">
        <v>0.63541666666666663</v>
      </c>
      <c r="I41" s="75"/>
      <c r="J41" s="83">
        <f t="shared" si="2"/>
        <v>0</v>
      </c>
    </row>
    <row r="42" spans="1:10" x14ac:dyDescent="0.25">
      <c r="A42" s="10" t="s">
        <v>56</v>
      </c>
      <c r="B42" s="10" t="s">
        <v>5</v>
      </c>
      <c r="C42" s="20" t="s">
        <v>57</v>
      </c>
      <c r="D42" s="20">
        <v>38104</v>
      </c>
      <c r="E42" s="38">
        <v>3.3679338842975195</v>
      </c>
      <c r="F42" s="51">
        <v>9</v>
      </c>
      <c r="G42" s="44">
        <v>0.30208333333333331</v>
      </c>
      <c r="H42" s="46">
        <v>0.59375</v>
      </c>
      <c r="I42" s="75"/>
      <c r="J42" s="83">
        <f t="shared" si="2"/>
        <v>0</v>
      </c>
    </row>
    <row r="43" spans="1:10" x14ac:dyDescent="0.25">
      <c r="A43" s="10" t="s">
        <v>70</v>
      </c>
      <c r="B43" s="10" t="s">
        <v>7</v>
      </c>
      <c r="C43" s="10" t="s">
        <v>71</v>
      </c>
      <c r="D43" s="20">
        <v>38106</v>
      </c>
      <c r="E43" s="37">
        <v>2.5684435261707987</v>
      </c>
      <c r="F43" s="49">
        <v>9</v>
      </c>
      <c r="G43" s="42">
        <v>0.34375</v>
      </c>
      <c r="H43" s="42">
        <v>0.63541666666666663</v>
      </c>
      <c r="I43" s="75"/>
      <c r="J43" s="83">
        <f t="shared" si="2"/>
        <v>0</v>
      </c>
    </row>
    <row r="44" spans="1:10" x14ac:dyDescent="0.25">
      <c r="A44" s="10" t="s">
        <v>108</v>
      </c>
      <c r="B44" s="10" t="s">
        <v>5</v>
      </c>
      <c r="C44" s="10" t="s">
        <v>109</v>
      </c>
      <c r="D44" s="20">
        <v>38126</v>
      </c>
      <c r="E44" s="37">
        <v>3.0887098255280065</v>
      </c>
      <c r="F44" s="49">
        <v>9</v>
      </c>
      <c r="G44" s="42">
        <v>0.34375</v>
      </c>
      <c r="H44" s="42">
        <v>0.63541666666666663</v>
      </c>
      <c r="I44" s="75"/>
      <c r="J44" s="83">
        <f t="shared" si="2"/>
        <v>0</v>
      </c>
    </row>
    <row r="45" spans="1:10" x14ac:dyDescent="0.25">
      <c r="A45" s="10" t="s">
        <v>114</v>
      </c>
      <c r="B45" s="10" t="s">
        <v>5</v>
      </c>
      <c r="C45" s="10" t="s">
        <v>115</v>
      </c>
      <c r="D45" s="20">
        <v>38126</v>
      </c>
      <c r="E45" s="37">
        <v>2.3022773186409546</v>
      </c>
      <c r="F45" s="49">
        <v>9</v>
      </c>
      <c r="G45" s="42">
        <v>0.34375</v>
      </c>
      <c r="H45" s="42">
        <v>0.67708333333333337</v>
      </c>
      <c r="I45" s="75"/>
      <c r="J45" s="83">
        <f t="shared" si="2"/>
        <v>0</v>
      </c>
    </row>
    <row r="46" spans="1:10" x14ac:dyDescent="0.25">
      <c r="A46" s="10" t="s">
        <v>161</v>
      </c>
      <c r="B46" s="10" t="s">
        <v>5</v>
      </c>
      <c r="C46" s="20" t="s">
        <v>162</v>
      </c>
      <c r="D46" s="20">
        <v>38114</v>
      </c>
      <c r="E46" s="39">
        <v>2.6312855831037654</v>
      </c>
      <c r="F46" s="52">
        <v>9</v>
      </c>
      <c r="G46" s="42">
        <v>0.34375</v>
      </c>
      <c r="H46" s="42">
        <v>0.63541666666666663</v>
      </c>
      <c r="I46" s="75"/>
      <c r="J46" s="83">
        <f t="shared" si="2"/>
        <v>0</v>
      </c>
    </row>
    <row r="47" spans="1:10" x14ac:dyDescent="0.25">
      <c r="A47" s="23" t="s">
        <v>196</v>
      </c>
      <c r="B47" s="23" t="s">
        <v>186</v>
      </c>
      <c r="C47" s="23" t="s">
        <v>195</v>
      </c>
      <c r="D47" s="23">
        <v>38126</v>
      </c>
      <c r="E47" s="36">
        <v>0.23699999999999999</v>
      </c>
      <c r="F47" s="50">
        <v>9</v>
      </c>
      <c r="G47" s="43"/>
      <c r="H47" s="43"/>
      <c r="I47" s="75"/>
      <c r="J47" s="83">
        <f t="shared" si="2"/>
        <v>0</v>
      </c>
    </row>
    <row r="48" spans="1:10" x14ac:dyDescent="0.25">
      <c r="A48" s="102" t="s">
        <v>216</v>
      </c>
      <c r="B48" s="102"/>
      <c r="C48" s="102"/>
      <c r="D48" s="102"/>
      <c r="E48" s="103">
        <f>SUM(E38:E47)</f>
        <v>23.095498622589524</v>
      </c>
      <c r="F48" s="104"/>
      <c r="G48" s="80"/>
      <c r="H48" s="80"/>
      <c r="I48" s="76"/>
      <c r="J48" s="84">
        <f>SUM(J38:J47)</f>
        <v>0</v>
      </c>
    </row>
  </sheetData>
  <sheetProtection algorithmName="SHA-512" hashValue="wY3VcKkGIbFCIgq24pEjlLD/KO+xuFnDjg42SHso13DjKAO5ViCDEkHuNqCDeztAul4AULPcFrFBxMuaqi4PHQ==" saltValue="dkubOAxw+hnLD00hu9vF/Q==" spinCount="100000" sheet="1" objects="1" scenarios="1"/>
  <mergeCells count="1">
    <mergeCell ref="A1:J1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5 acres or less</vt:lpstr>
      <vt:lpstr>5 Acres or Less, Group 1</vt:lpstr>
      <vt:lpstr>5 Acres or Less, Group 2</vt:lpstr>
      <vt:lpstr>5 Acres or Less, Group 3</vt:lpstr>
      <vt:lpstr>5 Acres or Less, Group 4</vt:lpstr>
      <vt:lpstr>5 Acres or Less, Group 5</vt:lpstr>
      <vt:lpstr>5 Acres or Less, Group 6</vt:lpstr>
      <vt:lpstr>5 Acres or Less, Group 7</vt:lpstr>
      <vt:lpstr>5 Acres or Less, Group 8</vt:lpstr>
      <vt:lpstr>5 Acres or Less, Group 9</vt:lpstr>
      <vt:lpstr>'5 acres or less'!Print_Area</vt:lpstr>
      <vt:lpstr>'5 Acres or Less, Group 1'!Print_Area</vt:lpstr>
      <vt:lpstr>'5 Acres or Less, Group 2'!Print_Area</vt:lpstr>
      <vt:lpstr>'5 Acres or Less, Group 3'!Print_Area</vt:lpstr>
      <vt:lpstr>'5 Acres or Less, Group 4'!Print_Area</vt:lpstr>
      <vt:lpstr>'5 Acres or Less, Group 5'!Print_Area</vt:lpstr>
      <vt:lpstr>'5 Acres or Less, Group 6'!Print_Area</vt:lpstr>
      <vt:lpstr>'5 Acres or Less, Group 7'!Print_Area</vt:lpstr>
      <vt:lpstr>'5 Acres or Less, Group 8'!Print_Area</vt:lpstr>
      <vt:lpstr>'5 Acres or Less, Group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L STUART</dc:creator>
  <cp:lastModifiedBy>LAQUEEYA  BRAXTON</cp:lastModifiedBy>
  <cp:lastPrinted>2022-12-09T14:16:04Z</cp:lastPrinted>
  <dcterms:created xsi:type="dcterms:W3CDTF">2022-11-30T19:08:31Z</dcterms:created>
  <dcterms:modified xsi:type="dcterms:W3CDTF">2022-12-09T14:17:14Z</dcterms:modified>
</cp:coreProperties>
</file>